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ussmann-my.sharepoint.com/personal/martin_breitschwerdt_dussmann_de/Documents/Desktop/Konferenz/"/>
    </mc:Choice>
  </mc:AlternateContent>
  <xr:revisionPtr revIDLastSave="31" documentId="8_{36E1BDFF-920C-47C0-92B4-AE134CC39DE6}" xr6:coauthVersionLast="47" xr6:coauthVersionMax="47" xr10:uidLastSave="{D85DD8D6-C970-4CF3-87A6-48A78A13A100}"/>
  <workbookProtection workbookAlgorithmName="SHA-512" workbookHashValue="TuwYh6627cMvlHRBr3uGUiSs1Tq+mNNZv452vQojpWShX3LyHirdgC6dpuRgBO9SE0ArlBvoQ6q1b4kW9awz6A==" workbookSaltValue="tR018mUWOVhv1crVlwPmrA==" workbookSpinCount="100000" lockStructure="1"/>
  <bookViews>
    <workbookView xWindow="-120" yWindow="-120" windowWidth="38640" windowHeight="21120" xr2:uid="{E2CF8F54-5956-4F0D-A3D4-15E19FBD7100}"/>
  </bookViews>
  <sheets>
    <sheet name="Tabelle1" sheetId="1" r:id="rId1"/>
  </sheets>
  <definedNames>
    <definedName name="_xlnm.Print_Area" localSheetId="0">Tabelle1!$A$1:$X$66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6" i="1" l="1"/>
  <c r="M66" i="1"/>
  <c r="G66" i="1"/>
  <c r="L29" i="1"/>
  <c r="L28" i="1"/>
  <c r="L27" i="1"/>
  <c r="L26" i="1"/>
  <c r="L25" i="1"/>
  <c r="L24" i="1"/>
  <c r="L23" i="1"/>
  <c r="L22" i="1"/>
  <c r="F48" i="1"/>
  <c r="F47" i="1"/>
  <c r="F46" i="1"/>
  <c r="F45" i="1"/>
  <c r="F42" i="1"/>
  <c r="F41" i="1"/>
  <c r="L17" i="1"/>
  <c r="C9" i="1"/>
  <c r="L56" i="1"/>
  <c r="L57" i="1"/>
  <c r="L55" i="1"/>
  <c r="R40" i="1"/>
  <c r="R41" i="1"/>
  <c r="R42" i="1"/>
  <c r="R43" i="1"/>
  <c r="R44" i="1"/>
  <c r="R45" i="1"/>
  <c r="R46" i="1"/>
  <c r="R47" i="1"/>
  <c r="R39" i="1"/>
  <c r="L34" i="1"/>
  <c r="L35" i="1"/>
  <c r="L36" i="1"/>
  <c r="L37" i="1"/>
  <c r="L38" i="1"/>
  <c r="L33" i="1"/>
  <c r="L52" i="1"/>
  <c r="L19" i="1"/>
  <c r="R28" i="1" l="1"/>
  <c r="R19" i="1" l="1"/>
  <c r="R20" i="1"/>
  <c r="L45" i="1"/>
  <c r="L44" i="1"/>
  <c r="L18" i="1" l="1"/>
  <c r="L20" i="1"/>
  <c r="L21" i="1"/>
  <c r="O9" i="1" l="1"/>
  <c r="C11" i="1"/>
  <c r="I11" i="1"/>
  <c r="O11" i="1"/>
  <c r="C10" i="1"/>
  <c r="I10" i="1"/>
  <c r="O10" i="1"/>
  <c r="O6" i="1"/>
  <c r="I6" i="1"/>
  <c r="C6" i="1"/>
  <c r="F29" i="1"/>
  <c r="F30" i="1"/>
  <c r="F31" i="1"/>
  <c r="F32" i="1"/>
  <c r="F33" i="1"/>
  <c r="F34" i="1"/>
  <c r="F37" i="1"/>
  <c r="F38" i="1"/>
  <c r="F39" i="1"/>
  <c r="F40" i="1"/>
  <c r="R35" i="1"/>
  <c r="R34" i="1"/>
  <c r="R33" i="1"/>
  <c r="R32" i="1"/>
  <c r="R31" i="1"/>
  <c r="F26" i="1"/>
  <c r="L51" i="1"/>
  <c r="L50" i="1"/>
  <c r="L49" i="1"/>
  <c r="L48" i="1"/>
  <c r="L43" i="1"/>
  <c r="L42" i="1"/>
  <c r="L41" i="1"/>
  <c r="L16" i="1"/>
  <c r="L60" i="1" s="1"/>
  <c r="R27" i="1"/>
  <c r="R26" i="1"/>
  <c r="R25" i="1"/>
  <c r="R24" i="1"/>
  <c r="F58" i="1"/>
  <c r="L61" i="1" l="1"/>
  <c r="I9" i="1"/>
  <c r="R21" i="1" l="1"/>
  <c r="R18" i="1"/>
  <c r="R17" i="1"/>
  <c r="R16" i="1"/>
  <c r="R55" i="1" s="1"/>
  <c r="R56" i="1" s="1"/>
  <c r="F57" i="1"/>
  <c r="F25" i="1"/>
  <c r="F24" i="1"/>
  <c r="F23" i="1"/>
  <c r="F22" i="1"/>
  <c r="F21" i="1"/>
  <c r="F20" i="1"/>
  <c r="F19" i="1"/>
  <c r="F18" i="1"/>
  <c r="F17" i="1"/>
  <c r="F16" i="1"/>
  <c r="F60" i="1" s="1"/>
  <c r="R62" i="1" l="1"/>
  <c r="R60" i="1"/>
  <c r="R61" i="1" s="1"/>
  <c r="F61" i="1"/>
</calcChain>
</file>

<file path=xl/sharedStrings.xml><?xml version="1.0" encoding="utf-8"?>
<sst xmlns="http://schemas.openxmlformats.org/spreadsheetml/2006/main" count="208" uniqueCount="151">
  <si>
    <t>Angaben zum Nachweis der Höhe und der betrieblichen Veranlassung von Bewirtungsaufwendungen (§4 Abs. 5 Ziff. 2 EStG)</t>
  </si>
  <si>
    <t>Abteilung:</t>
  </si>
  <si>
    <t>Tag der Bewirtung:</t>
  </si>
  <si>
    <t>Infineon Technologies AG, Neubiberg</t>
  </si>
  <si>
    <t>Standort des Bestellers:</t>
  </si>
  <si>
    <t>Raumnummer:</t>
  </si>
  <si>
    <t>Name, Vorname des Bestellers:</t>
  </si>
  <si>
    <t>Kostenstelle:</t>
  </si>
  <si>
    <t>Telefonnummer des Bestellers:</t>
  </si>
  <si>
    <t>Bewirtete Person(en):</t>
  </si>
  <si>
    <t>Firma / Gesellschaft:</t>
  </si>
  <si>
    <t>Uhrzeit der Anlieferung:</t>
  </si>
  <si>
    <t>Veranstaltungsende (=Abholzeit):</t>
  </si>
  <si>
    <t>Anzahl der Personen:</t>
  </si>
  <si>
    <t>Raum der Veranstaltung:</t>
  </si>
  <si>
    <t>Kostenstelle / PO - Nummer:</t>
  </si>
  <si>
    <t>Bestellung</t>
  </si>
  <si>
    <t>Menge</t>
  </si>
  <si>
    <t>Artikel</t>
  </si>
  <si>
    <t>Zurück</t>
  </si>
  <si>
    <t>Verbraucht</t>
  </si>
  <si>
    <t>Einzelpreis</t>
  </si>
  <si>
    <t>Gesamt</t>
  </si>
  <si>
    <t>Kanne(n) Kaffee (ca. 9 Tassen) - Bio Rösterei Martermühle</t>
  </si>
  <si>
    <t xml:space="preserve">Ensinger BIO Wasser classic (0,25 l)                       </t>
  </si>
  <si>
    <t xml:space="preserve">Ensinger BIO Wasser still (0,25 l)                               </t>
  </si>
  <si>
    <t xml:space="preserve">Fruchtsäfte, verschiede Sorten (0,2l) </t>
  </si>
  <si>
    <t>Bio Fruchtschorle - Adelholzener (0,25l)</t>
  </si>
  <si>
    <t>Zero wheat Brötchen versch. belegt (glutenfrei &amp; vegan)</t>
  </si>
  <si>
    <t>Obst Stück</t>
  </si>
  <si>
    <t>Obstsalat aus saisonalen Früchten im Glas</t>
  </si>
  <si>
    <t>Anlass der Bewirtung:</t>
  </si>
  <si>
    <t>Netto</t>
  </si>
  <si>
    <t>Brutto</t>
  </si>
  <si>
    <t>Eigenbewirtung</t>
  </si>
  <si>
    <t>wenn ausschließlich Mitarbeiter der Infineon Technologies AG bewirtet wurden</t>
  </si>
  <si>
    <t>Dussmann Service Deutschland GmbH</t>
  </si>
  <si>
    <t>Am Campeon 1 - 15</t>
  </si>
  <si>
    <t>Tel.:   089 - 234 20 802</t>
  </si>
  <si>
    <t>Fremdbewirtung</t>
  </si>
  <si>
    <t>wenn mindestens eine bewirtete Person einer anderen Gesellschaft als der Infineon Technologies AG angehört</t>
  </si>
  <si>
    <t>85579 Neubiberg</t>
  </si>
  <si>
    <t>E-Mail: campeon.casino@infineon.com</t>
  </si>
  <si>
    <t>* Zutreffendes bitte ankreuzen</t>
  </si>
  <si>
    <t>Event - Bestellschein</t>
  </si>
  <si>
    <t>Lieferpauschale Campeon ab 16 Uhr</t>
  </si>
  <si>
    <t>Backwaren &amp; Belegtes</t>
  </si>
  <si>
    <t>Lieferpauschale Campeon pro Lieferung bis 16 Uhr</t>
  </si>
  <si>
    <t>Bestellannahme für Events mindestens</t>
  </si>
  <si>
    <t>48 Std. vor dem Eventtag!</t>
  </si>
  <si>
    <t>Bio Heimatspritz 0,33L</t>
  </si>
  <si>
    <t>Tischdecken</t>
  </si>
  <si>
    <t>Casino Gutschein</t>
  </si>
  <si>
    <t>Fingerfood im Weck-Glas kalt &amp; vegi (bestellbar ab 5 Port. Je Sorte)</t>
  </si>
  <si>
    <t>Fingerfood kalt &amp; vegi (bestellbar ab 5 Port. Je Sorte)</t>
  </si>
  <si>
    <t>Fingerfood im Weck-Glas kalt &amp; deftig (bestellbar ab 5 Port. Je Sorte)</t>
  </si>
  <si>
    <t>Fingerfood warm &amp; vegi (bestellbar ab 10 Port. Je Sorte)</t>
  </si>
  <si>
    <t>Geschirrleihgabe pro Stk.</t>
  </si>
  <si>
    <t>Alkoholfreie Getränke</t>
  </si>
  <si>
    <t>Wein &amp; Sekt</t>
  </si>
  <si>
    <t>Serviceleistungen</t>
  </si>
  <si>
    <t>Bayerisch deftig</t>
  </si>
  <si>
    <t>Süßer Abschluss</t>
  </si>
  <si>
    <t xml:space="preserve">      Ausgabe nur in gerader Stückzahl!</t>
  </si>
  <si>
    <t>Fingerfood kalt &amp; deftig  (bestellbar ab 5 Port. Je Sorte)</t>
  </si>
  <si>
    <t>Ich wünsche rein vegetarisches Catering (bitte bei Menge "JA" eingeben)</t>
  </si>
  <si>
    <t>Fingerfood warm &amp; deftig (bestellbar ab 10 Port. Je Sorte)</t>
  </si>
  <si>
    <r>
      <t xml:space="preserve">Ensinger BIO Wasser classic </t>
    </r>
    <r>
      <rPr>
        <b/>
        <sz val="30"/>
        <rFont val="Arial Nova"/>
        <family val="2"/>
      </rPr>
      <t xml:space="preserve">(0,75 l) </t>
    </r>
  </si>
  <si>
    <r>
      <t xml:space="preserve">Ensinger BIO Wasser still </t>
    </r>
    <r>
      <rPr>
        <b/>
        <sz val="30"/>
        <rFont val="Arial Nova"/>
        <family val="2"/>
      </rPr>
      <t xml:space="preserve">(0,75 l) </t>
    </r>
  </si>
  <si>
    <r>
      <t xml:space="preserve">Fruchtsäfte, verschiede Sorten </t>
    </r>
    <r>
      <rPr>
        <b/>
        <sz val="30"/>
        <rFont val="Arial Nova"/>
        <family val="2"/>
      </rPr>
      <t xml:space="preserve">(1,0l) </t>
    </r>
  </si>
  <si>
    <r>
      <t xml:space="preserve">Coca Cola Produkte (je 0,2l) </t>
    </r>
    <r>
      <rPr>
        <vertAlign val="superscript"/>
        <sz val="30"/>
        <rFont val="Arial Nova"/>
        <family val="2"/>
      </rPr>
      <t>1,3</t>
    </r>
  </si>
  <si>
    <r>
      <t xml:space="preserve">Augustiner Helles 0,5L </t>
    </r>
    <r>
      <rPr>
        <vertAlign val="superscript"/>
        <sz val="30"/>
        <rFont val="Arial Nova"/>
        <family val="2"/>
      </rPr>
      <t>20</t>
    </r>
  </si>
  <si>
    <r>
      <t xml:space="preserve">Augustiner Pils 0,33L </t>
    </r>
    <r>
      <rPr>
        <vertAlign val="superscript"/>
        <sz val="30"/>
        <rFont val="Arial Nova"/>
        <family val="2"/>
      </rPr>
      <t>20</t>
    </r>
  </si>
  <si>
    <r>
      <t xml:space="preserve">Hacker-Pschorr Naturradler 0,5L </t>
    </r>
    <r>
      <rPr>
        <vertAlign val="superscript"/>
        <sz val="30"/>
        <rFont val="Arial Nova"/>
        <family val="2"/>
      </rPr>
      <t>20</t>
    </r>
  </si>
  <si>
    <r>
      <t xml:space="preserve">Franziskaner Weißbier 0,5L </t>
    </r>
    <r>
      <rPr>
        <vertAlign val="superscript"/>
        <sz val="30"/>
        <rFont val="Arial Nova"/>
        <family val="2"/>
      </rPr>
      <t>20</t>
    </r>
  </si>
  <si>
    <r>
      <t xml:space="preserve">Franziskaner Weißbier - alkoholfrei 0,5L </t>
    </r>
    <r>
      <rPr>
        <vertAlign val="superscript"/>
        <sz val="30"/>
        <rFont val="Arial Nova"/>
        <family val="2"/>
      </rPr>
      <t>20</t>
    </r>
  </si>
  <si>
    <r>
      <t xml:space="preserve">Pinot Grigio IGP - trocken </t>
    </r>
    <r>
      <rPr>
        <vertAlign val="superscript"/>
        <sz val="30"/>
        <rFont val="Arial Nova"/>
        <family val="2"/>
      </rPr>
      <t>31</t>
    </r>
  </si>
  <si>
    <r>
      <t xml:space="preserve">Zenato Bianco Cuvée - trocken </t>
    </r>
    <r>
      <rPr>
        <vertAlign val="superscript"/>
        <sz val="30"/>
        <rFont val="Arial Nova"/>
        <family val="2"/>
      </rPr>
      <t>31</t>
    </r>
  </si>
  <si>
    <r>
      <t xml:space="preserve">Terre Aprica Primitivo IGT - trocken </t>
    </r>
    <r>
      <rPr>
        <vertAlign val="superscript"/>
        <sz val="30"/>
        <rFont val="Arial Nova"/>
        <family val="2"/>
      </rPr>
      <t>31</t>
    </r>
  </si>
  <si>
    <r>
      <t xml:space="preserve">Montepulciano d'Abbruzzo - trocken </t>
    </r>
    <r>
      <rPr>
        <vertAlign val="superscript"/>
        <sz val="30"/>
        <rFont val="Arial Nova"/>
        <family val="2"/>
      </rPr>
      <t>31</t>
    </r>
  </si>
  <si>
    <r>
      <t xml:space="preserve">Zentini Prosecco </t>
    </r>
    <r>
      <rPr>
        <vertAlign val="superscript"/>
        <sz val="30"/>
        <rFont val="Arial Nova"/>
        <family val="2"/>
      </rPr>
      <t>31</t>
    </r>
  </si>
  <si>
    <r>
      <t xml:space="preserve">Brezen </t>
    </r>
    <r>
      <rPr>
        <vertAlign val="superscript"/>
        <sz val="30"/>
        <rFont val="Arial Nova"/>
        <family val="2"/>
      </rPr>
      <t>20</t>
    </r>
  </si>
  <si>
    <r>
      <t xml:space="preserve">Brezen mit Obazda (ca. 80g Port.) </t>
    </r>
    <r>
      <rPr>
        <vertAlign val="superscript"/>
        <sz val="30"/>
        <rFont val="Arial Nova"/>
        <family val="2"/>
      </rPr>
      <t>20,25,26,28,29</t>
    </r>
  </si>
  <si>
    <r>
      <t xml:space="preserve">Baguette </t>
    </r>
    <r>
      <rPr>
        <vertAlign val="superscript"/>
        <sz val="30"/>
        <rFont val="Arial Nova"/>
        <family val="2"/>
      </rPr>
      <t>20</t>
    </r>
  </si>
  <si>
    <r>
      <t xml:space="preserve">Minisemmeln gemischte Sorten </t>
    </r>
    <r>
      <rPr>
        <vertAlign val="superscript"/>
        <sz val="30"/>
        <rFont val="Arial Nova"/>
        <family val="2"/>
      </rPr>
      <t>20,30</t>
    </r>
  </si>
  <si>
    <r>
      <t xml:space="preserve">Laugenstange mit Frischkäse und Schnittlauch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</si>
  <si>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Vollkornsandwich, verschieden belegt </t>
    </r>
    <r>
      <rPr>
        <vertAlign val="superscript"/>
        <sz val="30"/>
        <rFont val="Arial Nova"/>
        <family val="2"/>
      </rPr>
      <t>20, 20W, 21, 23, 25, 26, 28, 29, 30</t>
    </r>
  </si>
  <si>
    <r>
      <t xml:space="preserve">Ciabatta verschieden belegt </t>
    </r>
    <r>
      <rPr>
        <vertAlign val="superscript"/>
        <sz val="30"/>
        <rFont val="Arial Nova"/>
        <family val="2"/>
      </rPr>
      <t>20, 20W, 21, 23, 25, 26, 28, 29, 30</t>
    </r>
  </si>
  <si>
    <r>
      <t xml:space="preserve">Bagel, verschieden belegt </t>
    </r>
    <r>
      <rPr>
        <vertAlign val="superscript"/>
        <sz val="30"/>
        <rFont val="Arial Nova"/>
        <family val="2"/>
      </rPr>
      <t>20, 20W, 20G, 25</t>
    </r>
  </si>
  <si>
    <r>
      <t xml:space="preserve">Laugenstange versch. belegt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 26</t>
    </r>
  </si>
  <si>
    <r>
      <t xml:space="preserve">    1/2 Wrap,  verschieden gefüllt </t>
    </r>
    <r>
      <rPr>
        <vertAlign val="superscript"/>
        <sz val="30"/>
        <rFont val="Arial Nova"/>
        <family val="2"/>
      </rPr>
      <t>20W,3,21,23,26,28,29</t>
    </r>
  </si>
  <si>
    <r>
      <t xml:space="preserve">3 Stück herzhaftes Blätterteiggebäck versch. Sorten </t>
    </r>
    <r>
      <rPr>
        <vertAlign val="superscript"/>
        <sz val="30"/>
        <rFont val="Arial Nova"/>
        <family val="2"/>
      </rPr>
      <t>2,3,20W H,23,26</t>
    </r>
  </si>
  <si>
    <r>
      <t xml:space="preserve">Caprese Salat mit Basilikumpesto </t>
    </r>
    <r>
      <rPr>
        <vertAlign val="superscript"/>
        <sz val="30"/>
        <rFont val="Arial Nova"/>
        <family val="2"/>
      </rPr>
      <t>26,27</t>
    </r>
  </si>
  <si>
    <r>
      <t xml:space="preserve">Bulgursalat (vegan) </t>
    </r>
    <r>
      <rPr>
        <vertAlign val="superscript"/>
        <sz val="30"/>
        <rFont val="Arial Nova"/>
        <family val="2"/>
      </rPr>
      <t>28</t>
    </r>
  </si>
  <si>
    <r>
      <t xml:space="preserve">Bulgursalat mit Falafelspieß (vegan) </t>
    </r>
    <r>
      <rPr>
        <vertAlign val="superscript"/>
        <sz val="30"/>
        <rFont val="Arial Nova"/>
        <family val="2"/>
      </rPr>
      <t>20</t>
    </r>
  </si>
  <si>
    <r>
      <t xml:space="preserve">Rohkost-Brokkolisalat (vegan) </t>
    </r>
    <r>
      <rPr>
        <vertAlign val="superscript"/>
        <sz val="30"/>
        <rFont val="Arial Nova"/>
        <family val="2"/>
      </rPr>
      <t>27Ca</t>
    </r>
  </si>
  <si>
    <r>
      <t>Gemüsesticks mit Sour Cream (</t>
    </r>
    <r>
      <rPr>
        <sz val="30"/>
        <color theme="7" tint="-0.249977111117893"/>
        <rFont val="Arial Nova"/>
        <family val="2"/>
      </rPr>
      <t>3 Tage Vorbestellzeit!</t>
    </r>
    <r>
      <rPr>
        <sz val="30"/>
        <rFont val="Arial Nova"/>
        <family val="2"/>
      </rPr>
      <t xml:space="preserve">) </t>
    </r>
    <r>
      <rPr>
        <vertAlign val="superscript"/>
        <sz val="30"/>
        <rFont val="Arial Nova"/>
        <family val="2"/>
      </rPr>
      <t>26</t>
    </r>
  </si>
  <si>
    <r>
      <t xml:space="preserve">Münchner Kartoffelsalat Port. </t>
    </r>
    <r>
      <rPr>
        <vertAlign val="superscript"/>
        <sz val="30"/>
        <rFont val="Arial Nova"/>
        <family val="2"/>
      </rPr>
      <t>2,29</t>
    </r>
  </si>
  <si>
    <r>
      <t xml:space="preserve">Käsespieß mit Traube </t>
    </r>
    <r>
      <rPr>
        <vertAlign val="superscript"/>
        <sz val="30"/>
        <rFont val="Arial Nova"/>
        <family val="2"/>
      </rPr>
      <t>26</t>
    </r>
  </si>
  <si>
    <r>
      <t xml:space="preserve">Capresespieß </t>
    </r>
    <r>
      <rPr>
        <vertAlign val="superscript"/>
        <sz val="30"/>
        <rFont val="Arial Nova"/>
        <family val="2"/>
      </rPr>
      <t>26</t>
    </r>
  </si>
  <si>
    <r>
      <t xml:space="preserve">Sommerrolle mit Gemüsefüllung und Sweet-Chili-Dip </t>
    </r>
    <r>
      <rPr>
        <vertAlign val="superscript"/>
        <sz val="30"/>
        <rFont val="Arial Nova"/>
        <family val="2"/>
      </rPr>
      <t>28</t>
    </r>
  </si>
  <si>
    <r>
      <t xml:space="preserve">Tomate-Mozzarella-Platte Port. </t>
    </r>
    <r>
      <rPr>
        <vertAlign val="superscript"/>
        <sz val="30"/>
        <rFont val="Arial Nova"/>
        <family val="2"/>
      </rPr>
      <t>26</t>
    </r>
  </si>
  <si>
    <r>
      <t xml:space="preserve">Antipasti (Port. ca. 150g) </t>
    </r>
    <r>
      <rPr>
        <vertAlign val="superscript"/>
        <sz val="30"/>
        <rFont val="Arial Nova"/>
        <family val="2"/>
      </rPr>
      <t>26</t>
    </r>
  </si>
  <si>
    <r>
      <t xml:space="preserve">Münchner Kartoffelsalat mit Pflanzerlspieß </t>
    </r>
    <r>
      <rPr>
        <vertAlign val="superscript"/>
        <sz val="30"/>
        <rFont val="Arial Nova"/>
        <family val="2"/>
      </rPr>
      <t>2,20,23,28,29</t>
    </r>
  </si>
  <si>
    <r>
      <t xml:space="preserve">Münchner Kartoffelsalat mit Schnitzelspieß </t>
    </r>
    <r>
      <rPr>
        <vertAlign val="superscript"/>
        <sz val="30"/>
        <rFont val="Arial Nova"/>
        <family val="2"/>
      </rPr>
      <t>2,20,23,29</t>
    </r>
  </si>
  <si>
    <r>
      <t xml:space="preserve">Rindfleischsalat </t>
    </r>
    <r>
      <rPr>
        <vertAlign val="superscript"/>
        <sz val="30"/>
        <rFont val="Arial Nova"/>
        <family val="2"/>
      </rPr>
      <t>9,28</t>
    </r>
  </si>
  <si>
    <r>
      <t xml:space="preserve">Münchner Wurstsalat </t>
    </r>
    <r>
      <rPr>
        <vertAlign val="superscript"/>
        <sz val="30"/>
        <rFont val="Arial Nova"/>
        <family val="2"/>
      </rPr>
      <t>2,3,8,31</t>
    </r>
  </si>
  <si>
    <r>
      <t xml:space="preserve">Schweizer Wurstsalat </t>
    </r>
    <r>
      <rPr>
        <vertAlign val="superscript"/>
        <sz val="30"/>
        <rFont val="Arial Nova"/>
        <family val="2"/>
      </rPr>
      <t>2,3,8,26,31</t>
    </r>
  </si>
  <si>
    <r>
      <t xml:space="preserve">Melonenschiffchen mit Serrano-Schinken </t>
    </r>
    <r>
      <rPr>
        <vertAlign val="superscript"/>
        <sz val="30"/>
        <rFont val="Arial Nova"/>
        <family val="2"/>
      </rPr>
      <t>2,3,4,8,28,29</t>
    </r>
  </si>
  <si>
    <r>
      <t xml:space="preserve">Hackbällchen mit BBQ-Dip </t>
    </r>
    <r>
      <rPr>
        <vertAlign val="superscript"/>
        <sz val="30"/>
        <rFont val="Arial Nova"/>
        <family val="2"/>
      </rPr>
      <t>20,23,28,29</t>
    </r>
  </si>
  <si>
    <r>
      <t xml:space="preserve">Sommerrolle mit Gemüse- und Hähchenbrustfüllung, Sweet-Chili-Dip </t>
    </r>
    <r>
      <rPr>
        <vertAlign val="superscript"/>
        <sz val="30"/>
        <rFont val="Arial Nova"/>
        <family val="2"/>
      </rPr>
      <t>28,H</t>
    </r>
  </si>
  <si>
    <r>
      <t xml:space="preserve">Jalapeñoschote mit Frischkäsefüllung, Tomatensalsa-Dip </t>
    </r>
    <r>
      <rPr>
        <vertAlign val="superscript"/>
        <sz val="30"/>
        <rFont val="Arial Nova"/>
        <family val="2"/>
      </rPr>
      <t>2,4,8,20,23,26</t>
    </r>
  </si>
  <si>
    <r>
      <t xml:space="preserve">Frühlingsröllchen mit Mango-Dip </t>
    </r>
    <r>
      <rPr>
        <vertAlign val="superscript"/>
        <sz val="30"/>
        <rFont val="Arial Nova"/>
        <family val="2"/>
      </rPr>
      <t>1,20,25,30</t>
    </r>
  </si>
  <si>
    <r>
      <t xml:space="preserve">Mozzarellasticks in italienischer Panade. Tomatensalsa-Dip </t>
    </r>
    <r>
      <rPr>
        <vertAlign val="superscript"/>
        <sz val="30"/>
        <rFont val="Arial Nova"/>
        <family val="2"/>
      </rPr>
      <t>2,4,20,25,28,29</t>
    </r>
  </si>
  <si>
    <r>
      <t xml:space="preserve">Gebackene Champignons mit Remoulade </t>
    </r>
    <r>
      <rPr>
        <vertAlign val="superscript"/>
        <sz val="30"/>
        <rFont val="Arial Nova"/>
        <family val="2"/>
      </rPr>
      <t>1,3,20,23,29</t>
    </r>
  </si>
  <si>
    <r>
      <t xml:space="preserve">Gebackene Blumenkohlröschen mit Remoulade </t>
    </r>
    <r>
      <rPr>
        <vertAlign val="superscript"/>
        <sz val="30"/>
        <rFont val="Arial Nova"/>
        <family val="2"/>
      </rPr>
      <t>1,3,20,23,26,29</t>
    </r>
  </si>
  <si>
    <r>
      <t xml:space="preserve">Gemüsebällchen mit Sour Cream </t>
    </r>
    <r>
      <rPr>
        <vertAlign val="superscript"/>
        <sz val="30"/>
        <rFont val="Arial Nova"/>
        <family val="2"/>
      </rPr>
      <t>20,25,26</t>
    </r>
  </si>
  <si>
    <r>
      <t xml:space="preserve">Hähnchen-Crossies mit BBQ-Dip </t>
    </r>
    <r>
      <rPr>
        <vertAlign val="superscript"/>
        <sz val="30"/>
        <rFont val="Arial Nova"/>
        <family val="2"/>
      </rPr>
      <t>9,20,26,28</t>
    </r>
  </si>
  <si>
    <r>
      <t xml:space="preserve">Minischnitzel mit Remoulade </t>
    </r>
    <r>
      <rPr>
        <vertAlign val="superscript"/>
        <sz val="30"/>
        <rFont val="Arial Nova"/>
        <family val="2"/>
      </rPr>
      <t>1,3,20,23,26,29</t>
    </r>
  </si>
  <si>
    <r>
      <t xml:space="preserve">Pikanter Saté-Spieß mit Erdnuss-Dip </t>
    </r>
    <r>
      <rPr>
        <vertAlign val="superscript"/>
        <sz val="30"/>
        <rFont val="Arial Nova"/>
        <family val="2"/>
      </rPr>
      <t>24,25</t>
    </r>
  </si>
  <si>
    <r>
      <t xml:space="preserve">Hackbällchen mit BBQ-Dip </t>
    </r>
    <r>
      <rPr>
        <vertAlign val="superscript"/>
        <sz val="30"/>
        <rFont val="Arial Nova"/>
        <family val="2"/>
      </rPr>
      <t>9,20,23,26,28</t>
    </r>
  </si>
  <si>
    <r>
      <t xml:space="preserve">MSC-Fischfilet mit Remoulade </t>
    </r>
    <r>
      <rPr>
        <vertAlign val="superscript"/>
        <sz val="30"/>
        <rFont val="Arial Nova"/>
        <family val="2"/>
      </rPr>
      <t>1,3,20,21,26,29</t>
    </r>
  </si>
  <si>
    <r>
      <t xml:space="preserve">Wiener Würstchen mit Senf &amp; Ketchup </t>
    </r>
    <r>
      <rPr>
        <vertAlign val="superscript"/>
        <sz val="30"/>
        <rFont val="Arial Nova"/>
        <family val="2"/>
      </rPr>
      <t>1,2,3,4,28,29</t>
    </r>
  </si>
  <si>
    <r>
      <t>Geflügelwiener mit Senf &amp; Ketchup</t>
    </r>
    <r>
      <rPr>
        <vertAlign val="superscript"/>
        <sz val="30"/>
        <rFont val="Arial Nova"/>
        <family val="2"/>
      </rPr>
      <t xml:space="preserve"> 1,2,3,4,25,28,29</t>
    </r>
  </si>
  <si>
    <r>
      <t xml:space="preserve">Weißwurst mit süßem Senf </t>
    </r>
    <r>
      <rPr>
        <vertAlign val="superscript"/>
        <sz val="30"/>
        <rFont val="Arial Nova"/>
        <family val="2"/>
      </rPr>
      <t>4,8,9,28</t>
    </r>
  </si>
  <si>
    <r>
      <t xml:space="preserve">Ofenfrischer Leberkäs (kg) mit süßem Senf </t>
    </r>
    <r>
      <rPr>
        <vertAlign val="superscript"/>
        <sz val="30"/>
        <rFont val="Arial Nova"/>
        <family val="2"/>
      </rPr>
      <t>2,3,4,8,28</t>
    </r>
  </si>
  <si>
    <r>
      <t xml:space="preserve">Kartoffelsalat (kg) </t>
    </r>
    <r>
      <rPr>
        <vertAlign val="superscript"/>
        <sz val="30"/>
        <rFont val="Arial Nova"/>
        <family val="2"/>
      </rPr>
      <t>2,29</t>
    </r>
  </si>
  <si>
    <r>
      <t xml:space="preserve">Fruchtjoghurt 100g </t>
    </r>
    <r>
      <rPr>
        <vertAlign val="superscript"/>
        <sz val="30"/>
        <rFont val="Arial Nova"/>
        <family val="2"/>
      </rPr>
      <t>26</t>
    </r>
  </si>
  <si>
    <r>
      <t xml:space="preserve">Buttercroissant </t>
    </r>
    <r>
      <rPr>
        <vertAlign val="superscript"/>
        <sz val="30"/>
        <rFont val="Arial Nova"/>
        <family val="2"/>
      </rPr>
      <t>3,20W,26</t>
    </r>
  </si>
  <si>
    <r>
      <t xml:space="preserve">Schokocroissant </t>
    </r>
    <r>
      <rPr>
        <vertAlign val="superscript"/>
        <sz val="30"/>
        <rFont val="Arial Nova"/>
        <family val="2"/>
      </rPr>
      <t xml:space="preserve">20W,23,26 </t>
    </r>
  </si>
  <si>
    <r>
      <t xml:space="preserve">Muffin, verschiedene </t>
    </r>
    <r>
      <rPr>
        <vertAlign val="superscript"/>
        <sz val="30"/>
        <rFont val="Arial Nova"/>
        <family val="2"/>
      </rPr>
      <t xml:space="preserve">20W, 20, 23, 26 </t>
    </r>
  </si>
  <si>
    <r>
      <t xml:space="preserve">Kuchenteilchen, wechselnde Sorten </t>
    </r>
    <r>
      <rPr>
        <vertAlign val="superscript"/>
        <sz val="30"/>
        <rFont val="Arial Nova"/>
        <family val="2"/>
      </rPr>
      <t>2,3,20W,23,26,27</t>
    </r>
  </si>
  <si>
    <r>
      <t>Miniplunder | Minigebäck</t>
    </r>
    <r>
      <rPr>
        <vertAlign val="superscript"/>
        <sz val="30"/>
        <rFont val="Arial Nova"/>
        <family val="2"/>
      </rPr>
      <t xml:space="preserve"> 20W,23,24,26,27</t>
    </r>
  </si>
  <si>
    <r>
      <t xml:space="preserve">Dessert im Glas versch. Sorten </t>
    </r>
    <r>
      <rPr>
        <vertAlign val="superscript"/>
        <sz val="30"/>
        <rFont val="Arial Nova"/>
        <family val="2"/>
      </rPr>
      <t>20,23,26,27</t>
    </r>
  </si>
  <si>
    <t>Bier</t>
  </si>
  <si>
    <t>GESAMTSUMME</t>
  </si>
  <si>
    <t>Personal pro angefangene Stunde</t>
  </si>
  <si>
    <t>Art der Bewirtung:*</t>
  </si>
  <si>
    <t>Kanne(n) Tee (ca. 7 Tassen/10 Beutel) - Bio Auswahl</t>
  </si>
  <si>
    <r>
      <t xml:space="preserve">Butterbrezen </t>
    </r>
    <r>
      <rPr>
        <vertAlign val="superscript"/>
        <sz val="30"/>
        <rFont val="Arial Nova"/>
        <family val="2"/>
      </rPr>
      <t>20,</t>
    </r>
    <r>
      <rPr>
        <sz val="30"/>
        <rFont val="Arial Nova"/>
        <family val="2"/>
      </rPr>
      <t xml:space="preserve"> </t>
    </r>
    <r>
      <rPr>
        <vertAlign val="superscript"/>
        <sz val="30"/>
        <rFont val="Arial Nova"/>
        <family val="2"/>
      </rPr>
      <t>20W,26</t>
    </r>
  </si>
  <si>
    <r>
      <t xml:space="preserve">Clausthaler Hell - alkoholfrei 0,5L </t>
    </r>
    <r>
      <rPr>
        <vertAlign val="superscript"/>
        <sz val="30"/>
        <rFont val="Arial Nova"/>
        <family val="2"/>
      </rPr>
      <t>20</t>
    </r>
  </si>
  <si>
    <r>
      <t xml:space="preserve">Sekt Rotkäppchen - trocken </t>
    </r>
    <r>
      <rPr>
        <vertAlign val="superscript"/>
        <sz val="30"/>
        <rFont val="Arial Nova"/>
        <family val="2"/>
      </rPr>
      <t>31</t>
    </r>
  </si>
  <si>
    <r>
      <t xml:space="preserve">    1/2 Semmeln verschieden belegt </t>
    </r>
    <r>
      <rPr>
        <vertAlign val="superscript"/>
        <sz val="30"/>
        <rFont val="Arial Nova"/>
        <family val="2"/>
      </rPr>
      <t>2,3,20W,21,23,25,26,27,29,30</t>
    </r>
  </si>
  <si>
    <t>1</t>
  </si>
  <si>
    <t>ZZGL. 19 % Mehrwertsteuer</t>
  </si>
  <si>
    <t>Stand: 04/2026</t>
  </si>
  <si>
    <t>ZZGL. 7 % Mehrwertsteuer</t>
  </si>
  <si>
    <t>ZWISCHENSUMME Speisen (aktuelle Seite)</t>
  </si>
  <si>
    <t>GESAMTSUMME exkl. MwSt.</t>
  </si>
  <si>
    <t>zzgl. 7% (Speisen) bzw. 19 % (Getränke) MwSt.</t>
  </si>
  <si>
    <t>ZWISCHENSUMME Getränke/Service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</si>
</sst>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[$-F800]dddd\,\ mmmm\ dd\,\ yyyy"/>
    <numFmt numFmtId="165" formatCode="dd/mm/yy;@"/>
    <numFmt numFmtId="166" formatCode="\ d/\ mmmm\ yyyy\,\ dddd"/>
    <numFmt numFmtId="167" formatCode="h:mm;@"/>
    <numFmt numFmtId="168" formatCode="#,##0.00\ \€;\-#,##0.00\ \€"/>
    <numFmt numFmtId="169" formatCode="_-* #,##0.00_ \€_-;\-* #,##0.00_ \€_-;_-* &quot;-&quot;??_ \€_-;_-@_-"/>
    <numFmt numFmtId="170" formatCode="#,##0.00\ &quot;€&quot;"/>
    <numFmt numFmtId="171" formatCode="#,##0.00\ &quot;DM&quot;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6"/>
      <name val="Arial Nova"/>
      <family val="2"/>
    </font>
    <font>
      <sz val="13"/>
      <color theme="1"/>
      <name val="Arial Nova"/>
      <family val="2"/>
    </font>
    <font>
      <sz val="13.5"/>
      <name val="Arial Nova"/>
      <family val="2"/>
    </font>
    <font>
      <b/>
      <sz val="13.5"/>
      <name val="Arial Nova"/>
      <family val="2"/>
    </font>
    <font>
      <b/>
      <sz val="13"/>
      <name val="Arial Nova"/>
      <family val="2"/>
    </font>
    <font>
      <sz val="13"/>
      <name val="Arial Nova"/>
      <family val="2"/>
    </font>
    <font>
      <b/>
      <u/>
      <sz val="18"/>
      <color theme="3" tint="0.249977111117893"/>
      <name val="Arial Nova"/>
      <family val="2"/>
    </font>
    <font>
      <i/>
      <sz val="13"/>
      <name val="Arial Nova"/>
      <family val="2"/>
    </font>
    <font>
      <sz val="8"/>
      <name val="Aptos Narrow"/>
      <family val="2"/>
      <scheme val="minor"/>
    </font>
    <font>
      <sz val="16"/>
      <name val="Arial Nova"/>
      <family val="2"/>
    </font>
    <font>
      <b/>
      <sz val="16"/>
      <name val="Arial Nova"/>
      <family val="2"/>
    </font>
    <font>
      <sz val="16"/>
      <color theme="1"/>
      <name val="Arial Nova"/>
      <family val="2"/>
    </font>
    <font>
      <sz val="18"/>
      <name val="Arial Nova"/>
      <family val="2"/>
    </font>
    <font>
      <sz val="20"/>
      <name val="Arial Nova"/>
      <family val="2"/>
    </font>
    <font>
      <b/>
      <sz val="20"/>
      <name val="Arial Nova"/>
      <family val="2"/>
    </font>
    <font>
      <b/>
      <sz val="50"/>
      <name val="Arial Nova"/>
      <family val="2"/>
    </font>
    <font>
      <sz val="20"/>
      <color theme="1"/>
      <name val="Arial Nova"/>
      <family val="2"/>
    </font>
    <font>
      <b/>
      <sz val="28"/>
      <name val="Arial Nova"/>
      <family val="2"/>
    </font>
    <font>
      <sz val="28"/>
      <name val="Arial Nova"/>
      <family val="2"/>
    </font>
    <font>
      <b/>
      <sz val="28"/>
      <color indexed="8"/>
      <name val="Arial Nova"/>
      <family val="2"/>
    </font>
    <font>
      <sz val="28"/>
      <color theme="1"/>
      <name val="Arial Nova"/>
      <family val="2"/>
    </font>
    <font>
      <b/>
      <u/>
      <sz val="24"/>
      <name val="Arial Nova"/>
      <family val="2"/>
    </font>
    <font>
      <sz val="18"/>
      <color theme="1"/>
      <name val="Arial Nova"/>
      <family val="2"/>
    </font>
    <font>
      <sz val="20"/>
      <color theme="3" tint="0.249977111117893"/>
      <name val="Arial Nova"/>
      <family val="2"/>
    </font>
    <font>
      <sz val="36"/>
      <name val="Arial Nova"/>
      <family val="2"/>
    </font>
    <font>
      <b/>
      <sz val="36"/>
      <name val="Arial Nova"/>
      <family val="2"/>
    </font>
    <font>
      <b/>
      <sz val="22"/>
      <name val="Arial Nova"/>
      <family val="2"/>
    </font>
    <font>
      <sz val="32"/>
      <name val="Arial Nova"/>
      <family val="2"/>
    </font>
    <font>
      <sz val="30"/>
      <name val="Arial Nova"/>
      <family val="2"/>
    </font>
    <font>
      <i/>
      <sz val="30"/>
      <name val="Arial Nova"/>
      <family val="2"/>
    </font>
    <font>
      <b/>
      <sz val="30"/>
      <name val="Arial Nova"/>
      <family val="2"/>
    </font>
    <font>
      <vertAlign val="superscript"/>
      <sz val="30"/>
      <name val="Arial Nova"/>
      <family val="2"/>
    </font>
    <font>
      <sz val="30"/>
      <color theme="7" tint="-0.249977111117893"/>
      <name val="Arial Nova"/>
      <family val="2"/>
    </font>
    <font>
      <b/>
      <sz val="30"/>
      <color indexed="8"/>
      <name val="Arial Nova"/>
      <family val="2"/>
    </font>
    <font>
      <b/>
      <u/>
      <sz val="36"/>
      <color theme="3" tint="0.249977111117893"/>
      <name val="Arial Nova"/>
      <family val="2"/>
    </font>
    <font>
      <sz val="22"/>
      <name val="Arial Nova"/>
      <family val="2"/>
    </font>
    <font>
      <sz val="26"/>
      <name val="Arial Nova"/>
      <family val="2"/>
    </font>
    <font>
      <b/>
      <sz val="24"/>
      <color theme="3" tint="0.249977111117893"/>
      <name val="Arial Nova"/>
      <family val="2"/>
    </font>
    <font>
      <sz val="24"/>
      <color theme="3" tint="0.249977111117893"/>
      <name val="Arial Nova"/>
      <family val="2"/>
    </font>
    <font>
      <b/>
      <sz val="30"/>
      <color theme="1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0" fontId="26" fillId="0" borderId="7" xfId="0" applyFont="1" applyBorder="1" applyProtection="1">
      <protection hidden="1"/>
    </xf>
    <xf numFmtId="0" fontId="26" fillId="0" borderId="8" xfId="0" applyFont="1" applyBorder="1" applyProtection="1">
      <protection hidden="1"/>
    </xf>
    <xf numFmtId="0" fontId="23" fillId="0" borderId="13" xfId="0" applyFont="1" applyBorder="1" applyAlignment="1" applyProtection="1">
      <alignment horizontal="center" wrapText="1"/>
      <protection hidden="1"/>
    </xf>
    <xf numFmtId="0" fontId="26" fillId="0" borderId="0" xfId="0" applyFont="1" applyProtection="1">
      <protection hidden="1"/>
    </xf>
    <xf numFmtId="0" fontId="15" fillId="2" borderId="7" xfId="0" applyFont="1" applyFill="1" applyBorder="1" applyAlignment="1" applyProtection="1">
      <alignment horizontal="left"/>
      <protection locked="0"/>
    </xf>
    <xf numFmtId="0" fontId="15" fillId="2" borderId="10" xfId="0" applyFont="1" applyFill="1" applyBorder="1" applyAlignment="1" applyProtection="1">
      <alignment horizontal="left"/>
      <protection locked="0"/>
    </xf>
    <xf numFmtId="0" fontId="15" fillId="2" borderId="8" xfId="0" applyFont="1" applyFill="1" applyBorder="1" applyAlignment="1" applyProtection="1">
      <alignment horizontal="left"/>
      <protection locked="0"/>
    </xf>
    <xf numFmtId="0" fontId="28" fillId="0" borderId="12" xfId="0" applyFont="1" applyBorder="1" applyAlignment="1" applyProtection="1">
      <alignment horizontal="center" wrapText="1"/>
      <protection hidden="1"/>
    </xf>
    <xf numFmtId="0" fontId="28" fillId="0" borderId="28" xfId="0" applyFont="1" applyBorder="1" applyAlignment="1" applyProtection="1">
      <alignment horizontal="center"/>
      <protection hidden="1"/>
    </xf>
    <xf numFmtId="0" fontId="28" fillId="0" borderId="28" xfId="0" applyFont="1" applyBorder="1" applyAlignment="1" applyProtection="1">
      <alignment horizontal="center" wrapText="1"/>
      <protection hidden="1"/>
    </xf>
    <xf numFmtId="0" fontId="28" fillId="0" borderId="29" xfId="0" applyFont="1" applyBorder="1" applyAlignment="1" applyProtection="1">
      <alignment horizontal="center"/>
      <protection hidden="1"/>
    </xf>
    <xf numFmtId="0" fontId="18" fillId="0" borderId="0" xfId="0" applyFont="1"/>
    <xf numFmtId="49" fontId="29" fillId="0" borderId="7" xfId="0" applyNumberFormat="1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center"/>
      <protection hidden="1"/>
    </xf>
    <xf numFmtId="168" fontId="11" fillId="0" borderId="10" xfId="0" applyNumberFormat="1" applyFont="1" applyBorder="1" applyAlignment="1" applyProtection="1">
      <alignment horizontal="center"/>
      <protection hidden="1"/>
    </xf>
    <xf numFmtId="169" fontId="12" fillId="0" borderId="11" xfId="0" applyNumberFormat="1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170" fontId="12" fillId="0" borderId="13" xfId="1" applyNumberFormat="1" applyFont="1" applyFill="1" applyBorder="1" applyAlignment="1" applyProtection="1">
      <alignment horizontal="center"/>
      <protection hidden="1"/>
    </xf>
    <xf numFmtId="170" fontId="12" fillId="0" borderId="14" xfId="0" applyNumberFormat="1" applyFont="1" applyBorder="1" applyAlignment="1" applyProtection="1">
      <alignment horizontal="center"/>
      <protection hidden="1"/>
    </xf>
    <xf numFmtId="49" fontId="29" fillId="2" borderId="12" xfId="0" applyNumberFormat="1" applyFont="1" applyFill="1" applyBorder="1" applyAlignment="1" applyProtection="1">
      <alignment horizontal="center"/>
      <protection locked="0"/>
    </xf>
    <xf numFmtId="170" fontId="19" fillId="0" borderId="14" xfId="0" applyNumberFormat="1" applyFont="1" applyBorder="1" applyAlignment="1" applyProtection="1">
      <alignment horizontal="center"/>
      <protection hidden="1"/>
    </xf>
    <xf numFmtId="49" fontId="29" fillId="0" borderId="12" xfId="0" applyNumberFormat="1" applyFont="1" applyBorder="1" applyAlignment="1" applyProtection="1">
      <alignment horizontal="center"/>
      <protection locked="0"/>
    </xf>
    <xf numFmtId="0" fontId="4" fillId="0" borderId="13" xfId="0" applyFont="1" applyBorder="1" applyProtection="1">
      <protection hidden="1"/>
    </xf>
    <xf numFmtId="170" fontId="19" fillId="0" borderId="13" xfId="0" applyNumberFormat="1" applyFont="1" applyBorder="1" applyAlignment="1" applyProtection="1">
      <alignment horizontal="center"/>
      <protection hidden="1"/>
    </xf>
    <xf numFmtId="49" fontId="29" fillId="0" borderId="12" xfId="0" applyNumberFormat="1" applyFont="1" applyBorder="1" applyAlignment="1" applyProtection="1">
      <alignment horizontal="center"/>
      <protection hidden="1"/>
    </xf>
    <xf numFmtId="170" fontId="19" fillId="0" borderId="13" xfId="1" applyNumberFormat="1" applyFont="1" applyFill="1" applyBorder="1" applyAlignment="1" applyProtection="1">
      <alignment horizontal="center"/>
      <protection hidden="1"/>
    </xf>
    <xf numFmtId="0" fontId="7" fillId="0" borderId="13" xfId="0" applyFont="1" applyBorder="1" applyProtection="1">
      <protection hidden="1"/>
    </xf>
    <xf numFmtId="170" fontId="7" fillId="0" borderId="13" xfId="1" applyNumberFormat="1" applyFont="1" applyFill="1" applyBorder="1" applyAlignment="1" applyProtection="1">
      <alignment horizontal="center"/>
      <protection hidden="1"/>
    </xf>
    <xf numFmtId="168" fontId="20" fillId="0" borderId="10" xfId="0" applyNumberFormat="1" applyFont="1" applyBorder="1" applyAlignment="1" applyProtection="1">
      <alignment horizontal="center"/>
      <protection hidden="1"/>
    </xf>
    <xf numFmtId="169" fontId="19" fillId="0" borderId="11" xfId="0" applyNumberFormat="1" applyFont="1" applyBorder="1" applyAlignment="1" applyProtection="1">
      <alignment horizontal="center"/>
      <protection hidden="1"/>
    </xf>
    <xf numFmtId="0" fontId="18" fillId="3" borderId="0" xfId="0" applyFont="1" applyFill="1" applyAlignment="1">
      <alignment horizontal="left"/>
    </xf>
    <xf numFmtId="0" fontId="18" fillId="3" borderId="34" xfId="0" applyFont="1" applyFill="1" applyBorder="1" applyAlignment="1">
      <alignment horizontal="left"/>
    </xf>
    <xf numFmtId="0" fontId="8" fillId="0" borderId="13" xfId="0" applyFont="1" applyBorder="1" applyProtection="1">
      <protection hidden="1"/>
    </xf>
    <xf numFmtId="0" fontId="15" fillId="2" borderId="15" xfId="0" applyFont="1" applyFill="1" applyBorder="1" applyAlignment="1" applyProtection="1">
      <alignment horizontal="left"/>
      <protection locked="0"/>
    </xf>
    <xf numFmtId="0" fontId="15" fillId="2" borderId="16" xfId="0" applyFont="1" applyFill="1" applyBorder="1" applyAlignment="1" applyProtection="1">
      <alignment horizontal="left"/>
      <protection locked="0"/>
    </xf>
    <xf numFmtId="0" fontId="15" fillId="2" borderId="17" xfId="0" applyFont="1" applyFill="1" applyBorder="1" applyAlignment="1" applyProtection="1">
      <alignment horizontal="left"/>
      <protection locked="0"/>
    </xf>
    <xf numFmtId="170" fontId="21" fillId="0" borderId="13" xfId="1" applyNumberFormat="1" applyFont="1" applyFill="1" applyBorder="1" applyAlignment="1" applyProtection="1">
      <alignment horizontal="center"/>
      <protection hidden="1"/>
    </xf>
    <xf numFmtId="49" fontId="20" fillId="0" borderId="12" xfId="0" applyNumberFormat="1" applyFont="1" applyBorder="1" applyAlignment="1" applyProtection="1">
      <alignment horizontal="center"/>
      <protection locked="0"/>
    </xf>
    <xf numFmtId="49" fontId="20" fillId="0" borderId="7" xfId="0" applyNumberFormat="1" applyFont="1" applyBorder="1" applyAlignment="1" applyProtection="1">
      <alignment horizontal="center"/>
      <protection hidden="1"/>
    </xf>
    <xf numFmtId="49" fontId="20" fillId="2" borderId="12" xfId="0" applyNumberFormat="1" applyFont="1" applyFill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hidden="1"/>
    </xf>
    <xf numFmtId="0" fontId="20" fillId="0" borderId="12" xfId="0" applyFont="1" applyBorder="1" applyAlignment="1" applyProtection="1">
      <alignment horizontal="center"/>
      <protection hidden="1"/>
    </xf>
    <xf numFmtId="0" fontId="13" fillId="0" borderId="0" xfId="0" applyFont="1"/>
    <xf numFmtId="0" fontId="24" fillId="0" borderId="35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35" xfId="0" applyFont="1" applyBorder="1" applyAlignment="1" applyProtection="1">
      <alignment horizontal="right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29" fillId="0" borderId="13" xfId="0" applyFont="1" applyBorder="1" applyProtection="1">
      <protection locked="0" hidden="1"/>
    </xf>
    <xf numFmtId="0" fontId="30" fillId="0" borderId="13" xfId="0" applyFont="1" applyBorder="1" applyProtection="1">
      <protection hidden="1"/>
    </xf>
    <xf numFmtId="0" fontId="31" fillId="0" borderId="13" xfId="0" applyFont="1" applyBorder="1" applyAlignment="1" applyProtection="1">
      <alignment horizontal="center"/>
      <protection hidden="1"/>
    </xf>
    <xf numFmtId="0" fontId="32" fillId="0" borderId="13" xfId="0" applyFont="1" applyBorder="1" applyAlignment="1" applyProtection="1">
      <alignment horizontal="center"/>
      <protection hidden="1"/>
    </xf>
    <xf numFmtId="170" fontId="32" fillId="2" borderId="13" xfId="0" applyNumberFormat="1" applyFont="1" applyFill="1" applyBorder="1" applyAlignment="1" applyProtection="1">
      <alignment horizontal="center"/>
      <protection hidden="1"/>
    </xf>
    <xf numFmtId="170" fontId="32" fillId="0" borderId="14" xfId="0" applyNumberFormat="1" applyFont="1" applyBorder="1" applyAlignment="1" applyProtection="1">
      <alignment horizontal="center"/>
      <protection hidden="1"/>
    </xf>
    <xf numFmtId="170" fontId="30" fillId="0" borderId="13" xfId="1" applyNumberFormat="1" applyFont="1" applyFill="1" applyBorder="1" applyAlignment="1" applyProtection="1">
      <alignment horizontal="center"/>
      <protection hidden="1"/>
    </xf>
    <xf numFmtId="0" fontId="30" fillId="0" borderId="13" xfId="0" applyFont="1" applyBorder="1" applyAlignment="1" applyProtection="1">
      <alignment wrapText="1"/>
      <protection hidden="1"/>
    </xf>
    <xf numFmtId="170" fontId="32" fillId="2" borderId="13" xfId="1" applyNumberFormat="1" applyFont="1" applyFill="1" applyBorder="1" applyAlignment="1" applyProtection="1">
      <alignment horizontal="center"/>
      <protection hidden="1"/>
    </xf>
    <xf numFmtId="49" fontId="30" fillId="2" borderId="12" xfId="0" applyNumberFormat="1" applyFont="1" applyFill="1" applyBorder="1" applyAlignment="1" applyProtection="1">
      <alignment horizontal="center"/>
      <protection locked="0"/>
    </xf>
    <xf numFmtId="170" fontId="35" fillId="2" borderId="13" xfId="1" applyNumberFormat="1" applyFont="1" applyFill="1" applyBorder="1" applyAlignment="1" applyProtection="1">
      <alignment horizontal="center"/>
      <protection hidden="1"/>
    </xf>
    <xf numFmtId="170" fontId="30" fillId="0" borderId="14" xfId="0" applyNumberFormat="1" applyFont="1" applyBorder="1" applyAlignment="1" applyProtection="1">
      <alignment horizontal="center"/>
      <protection hidden="1"/>
    </xf>
    <xf numFmtId="0" fontId="36" fillId="0" borderId="13" xfId="0" applyFont="1" applyBorder="1" applyProtection="1">
      <protection hidden="1"/>
    </xf>
    <xf numFmtId="168" fontId="32" fillId="2" borderId="13" xfId="0" applyNumberFormat="1" applyFont="1" applyFill="1" applyBorder="1" applyAlignment="1" applyProtection="1">
      <alignment horizontal="center"/>
      <protection hidden="1"/>
    </xf>
    <xf numFmtId="0" fontId="37" fillId="0" borderId="28" xfId="0" applyFont="1" applyBorder="1" applyAlignment="1" applyProtection="1">
      <alignment horizontal="left"/>
      <protection hidden="1"/>
    </xf>
    <xf numFmtId="0" fontId="37" fillId="0" borderId="28" xfId="0" applyFont="1" applyBorder="1" applyProtection="1">
      <protection hidden="1"/>
    </xf>
    <xf numFmtId="0" fontId="30" fillId="2" borderId="13" xfId="0" applyFont="1" applyFill="1" applyBorder="1" applyAlignment="1" applyProtection="1">
      <alignment horizontal="center"/>
      <protection locked="0"/>
    </xf>
    <xf numFmtId="49" fontId="20" fillId="4" borderId="42" xfId="0" applyNumberFormat="1" applyFont="1" applyFill="1" applyBorder="1" applyAlignment="1" applyProtection="1">
      <alignment horizontal="center"/>
      <protection locked="0"/>
    </xf>
    <xf numFmtId="168" fontId="16" fillId="4" borderId="28" xfId="0" applyNumberFormat="1" applyFont="1" applyFill="1" applyBorder="1" applyAlignment="1" applyProtection="1">
      <alignment horizontal="center"/>
      <protection hidden="1"/>
    </xf>
    <xf numFmtId="170" fontId="30" fillId="0" borderId="29" xfId="0" applyNumberFormat="1" applyFont="1" applyBorder="1" applyAlignment="1" applyProtection="1">
      <alignment horizontal="center"/>
      <protection hidden="1"/>
    </xf>
    <xf numFmtId="49" fontId="20" fillId="4" borderId="43" xfId="0" applyNumberFormat="1" applyFont="1" applyFill="1" applyBorder="1" applyAlignment="1" applyProtection="1">
      <alignment horizontal="center"/>
      <protection locked="0"/>
    </xf>
    <xf numFmtId="168" fontId="16" fillId="4" borderId="35" xfId="0" applyNumberFormat="1" applyFont="1" applyFill="1" applyBorder="1" applyAlignment="1" applyProtection="1">
      <alignment horizontal="center"/>
      <protection hidden="1"/>
    </xf>
    <xf numFmtId="170" fontId="30" fillId="0" borderId="44" xfId="0" applyNumberFormat="1" applyFont="1" applyBorder="1" applyAlignment="1" applyProtection="1">
      <alignment horizontal="center"/>
      <protection hidden="1"/>
    </xf>
    <xf numFmtId="49" fontId="20" fillId="4" borderId="4" xfId="0" applyNumberFormat="1" applyFont="1" applyFill="1" applyBorder="1" applyAlignment="1" applyProtection="1">
      <alignment horizontal="center"/>
      <protection locked="0"/>
    </xf>
    <xf numFmtId="49" fontId="20" fillId="4" borderId="45" xfId="0" applyNumberFormat="1" applyFont="1" applyFill="1" applyBorder="1" applyAlignment="1" applyProtection="1">
      <alignment horizontal="center"/>
      <protection locked="0"/>
    </xf>
    <xf numFmtId="49" fontId="20" fillId="0" borderId="8" xfId="0" applyNumberFormat="1" applyFont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alignment horizontal="center"/>
      <protection hidden="1"/>
    </xf>
    <xf numFmtId="170" fontId="30" fillId="0" borderId="28" xfId="0" applyNumberFormat="1" applyFont="1" applyBorder="1" applyAlignment="1" applyProtection="1">
      <alignment horizontal="center"/>
      <protection hidden="1"/>
    </xf>
    <xf numFmtId="0" fontId="22" fillId="0" borderId="4" xfId="0" applyFont="1" applyBorder="1"/>
    <xf numFmtId="0" fontId="22" fillId="0" borderId="45" xfId="0" applyFont="1" applyBorder="1"/>
    <xf numFmtId="0" fontId="4" fillId="4" borderId="28" xfId="0" applyFont="1" applyFill="1" applyBorder="1" applyProtection="1">
      <protection hidden="1"/>
    </xf>
    <xf numFmtId="0" fontId="9" fillId="0" borderId="28" xfId="0" applyFont="1" applyBorder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/>
      <protection hidden="1"/>
    </xf>
    <xf numFmtId="0" fontId="4" fillId="0" borderId="35" xfId="0" applyFont="1" applyBorder="1" applyProtection="1">
      <protection hidden="1"/>
    </xf>
    <xf numFmtId="0" fontId="9" fillId="0" borderId="35" xfId="0" applyFont="1" applyBorder="1" applyAlignment="1" applyProtection="1">
      <alignment horizontal="center"/>
      <protection hidden="1"/>
    </xf>
    <xf numFmtId="0" fontId="6" fillId="0" borderId="35" xfId="0" applyFont="1" applyBorder="1" applyAlignment="1" applyProtection="1">
      <alignment horizontal="center"/>
      <protection hidden="1"/>
    </xf>
    <xf numFmtId="170" fontId="30" fillId="0" borderId="25" xfId="0" applyNumberFormat="1" applyFont="1" applyBorder="1" applyAlignment="1" applyProtection="1">
      <alignment horizontal="center"/>
      <protection hidden="1"/>
    </xf>
    <xf numFmtId="0" fontId="20" fillId="0" borderId="4" xfId="0" applyFont="1" applyBorder="1" applyAlignment="1" applyProtection="1">
      <alignment horizontal="center"/>
      <protection hidden="1"/>
    </xf>
    <xf numFmtId="0" fontId="20" fillId="0" borderId="45" xfId="0" applyFont="1" applyBorder="1" applyAlignment="1" applyProtection="1">
      <alignment horizontal="center"/>
      <protection hidden="1"/>
    </xf>
    <xf numFmtId="170" fontId="32" fillId="5" borderId="32" xfId="0" applyNumberFormat="1" applyFont="1" applyFill="1" applyBorder="1" applyAlignment="1" applyProtection="1">
      <alignment horizontal="center" vertical="center"/>
      <protection hidden="1"/>
    </xf>
    <xf numFmtId="171" fontId="32" fillId="5" borderId="46" xfId="0" applyNumberFormat="1" applyFont="1" applyFill="1" applyBorder="1" applyAlignment="1" applyProtection="1">
      <alignment horizontal="center" vertical="center"/>
      <protection hidden="1"/>
    </xf>
    <xf numFmtId="0" fontId="32" fillId="6" borderId="5" xfId="0" applyFont="1" applyFill="1" applyBorder="1" applyAlignment="1" applyProtection="1">
      <alignment horizontal="left" vertical="center"/>
      <protection hidden="1"/>
    </xf>
    <xf numFmtId="171" fontId="32" fillId="6" borderId="5" xfId="0" applyNumberFormat="1" applyFont="1" applyFill="1" applyBorder="1" applyAlignment="1" applyProtection="1">
      <alignment horizontal="center" vertical="center"/>
      <protection hidden="1"/>
    </xf>
    <xf numFmtId="170" fontId="32" fillId="6" borderId="6" xfId="0" applyNumberFormat="1" applyFont="1" applyFill="1" applyBorder="1" applyAlignment="1" applyProtection="1">
      <alignment horizontal="center" vertical="center"/>
      <protection hidden="1"/>
    </xf>
    <xf numFmtId="171" fontId="28" fillId="6" borderId="46" xfId="0" applyNumberFormat="1" applyFont="1" applyFill="1" applyBorder="1" applyAlignment="1" applyProtection="1">
      <alignment horizontal="center"/>
      <protection hidden="1"/>
    </xf>
    <xf numFmtId="170" fontId="28" fillId="6" borderId="32" xfId="0" applyNumberFormat="1" applyFont="1" applyFill="1" applyBorder="1" applyAlignment="1" applyProtection="1">
      <alignment horizontal="center" vertical="center"/>
      <protection hidden="1"/>
    </xf>
    <xf numFmtId="170" fontId="32" fillId="6" borderId="48" xfId="0" applyNumberFormat="1" applyFont="1" applyFill="1" applyBorder="1" applyAlignment="1" applyProtection="1">
      <alignment horizontal="center" vertical="center"/>
      <protection hidden="1"/>
    </xf>
    <xf numFmtId="170" fontId="28" fillId="6" borderId="30" xfId="0" applyNumberFormat="1" applyFont="1" applyFill="1" applyBorder="1" applyAlignment="1" applyProtection="1">
      <alignment horizontal="center"/>
      <protection hidden="1"/>
    </xf>
    <xf numFmtId="171" fontId="32" fillId="6" borderId="13" xfId="0" applyNumberFormat="1" applyFont="1" applyFill="1" applyBorder="1" applyAlignment="1" applyProtection="1">
      <alignment horizontal="center" vertical="center"/>
      <protection hidden="1"/>
    </xf>
    <xf numFmtId="170" fontId="41" fillId="6" borderId="14" xfId="0" applyNumberFormat="1" applyFont="1" applyFill="1" applyBorder="1" applyAlignment="1">
      <alignment horizontal="center" vertical="center"/>
    </xf>
    <xf numFmtId="171" fontId="28" fillId="6" borderId="13" xfId="0" applyNumberFormat="1" applyFont="1" applyFill="1" applyBorder="1" applyAlignment="1" applyProtection="1">
      <alignment horizontal="center"/>
      <protection hidden="1"/>
    </xf>
    <xf numFmtId="170" fontId="28" fillId="6" borderId="14" xfId="0" applyNumberFormat="1" applyFont="1" applyFill="1" applyBorder="1" applyAlignment="1" applyProtection="1">
      <alignment horizontal="center"/>
      <protection hidden="1"/>
    </xf>
    <xf numFmtId="170" fontId="41" fillId="6" borderId="6" xfId="0" applyNumberFormat="1" applyFont="1" applyFill="1" applyBorder="1" applyAlignment="1">
      <alignment horizontal="center" vertical="center"/>
    </xf>
    <xf numFmtId="0" fontId="28" fillId="6" borderId="13" xfId="0" applyFont="1" applyFill="1" applyBorder="1" applyAlignment="1" applyProtection="1">
      <alignment horizontal="left" vertical="center"/>
      <protection hidden="1"/>
    </xf>
    <xf numFmtId="171" fontId="28" fillId="6" borderId="13" xfId="0" applyNumberFormat="1" applyFont="1" applyFill="1" applyBorder="1" applyAlignment="1" applyProtection="1">
      <alignment horizontal="center" vertical="center"/>
      <protection hidden="1"/>
    </xf>
    <xf numFmtId="170" fontId="28" fillId="6" borderId="14" xfId="0" applyNumberFormat="1" applyFont="1" applyFill="1" applyBorder="1" applyAlignment="1" applyProtection="1">
      <alignment horizontal="center" vertical="center"/>
      <protection hidden="1"/>
    </xf>
    <xf numFmtId="0" fontId="15" fillId="7" borderId="33" xfId="0" applyFont="1" applyFill="1" applyBorder="1" applyProtection="1">
      <protection hidden="1"/>
    </xf>
    <xf numFmtId="0" fontId="15" fillId="7" borderId="0" xfId="0" applyFont="1" applyFill="1" applyProtection="1">
      <protection hidden="1"/>
    </xf>
    <xf numFmtId="0" fontId="15" fillId="7" borderId="34" xfId="0" applyFont="1" applyFill="1" applyBorder="1" applyProtection="1">
      <protection hidden="1"/>
    </xf>
    <xf numFmtId="0" fontId="15" fillId="7" borderId="23" xfId="0" applyFont="1" applyFill="1" applyBorder="1" applyProtection="1">
      <protection hidden="1"/>
    </xf>
    <xf numFmtId="0" fontId="15" fillId="7" borderId="26" xfId="0" applyFont="1" applyFill="1" applyBorder="1" applyProtection="1">
      <protection hidden="1"/>
    </xf>
    <xf numFmtId="0" fontId="15" fillId="7" borderId="27" xfId="0" applyFont="1" applyFill="1" applyBorder="1" applyProtection="1">
      <protection hidden="1"/>
    </xf>
    <xf numFmtId="0" fontId="15" fillId="7" borderId="36" xfId="0" applyFont="1" applyFill="1" applyBorder="1" applyProtection="1">
      <protection hidden="1"/>
    </xf>
    <xf numFmtId="0" fontId="15" fillId="7" borderId="37" xfId="0" applyFont="1" applyFill="1" applyBorder="1" applyProtection="1">
      <protection hidden="1"/>
    </xf>
    <xf numFmtId="0" fontId="15" fillId="7" borderId="38" xfId="0" applyFont="1" applyFill="1" applyBorder="1" applyProtection="1">
      <protection hidden="1"/>
    </xf>
    <xf numFmtId="0" fontId="7" fillId="0" borderId="41" xfId="0" applyFont="1" applyBorder="1" applyAlignment="1" applyProtection="1">
      <alignment horizontal="right" wrapText="1"/>
      <protection hidden="1"/>
    </xf>
    <xf numFmtId="0" fontId="7" fillId="0" borderId="31" xfId="0" applyFont="1" applyBorder="1" applyAlignment="1" applyProtection="1">
      <alignment horizontal="right" wrapText="1"/>
      <protection hidden="1"/>
    </xf>
    <xf numFmtId="0" fontId="7" fillId="0" borderId="40" xfId="0" applyFont="1" applyBorder="1" applyAlignment="1" applyProtection="1">
      <alignment horizontal="right" wrapText="1"/>
      <protection hidden="1"/>
    </xf>
    <xf numFmtId="0" fontId="25" fillId="0" borderId="20" xfId="0" applyFont="1" applyBorder="1" applyAlignment="1" applyProtection="1">
      <alignment horizontal="left" wrapText="1"/>
      <protection hidden="1"/>
    </xf>
    <xf numFmtId="0" fontId="25" fillId="0" borderId="21" xfId="0" applyFont="1" applyBorder="1" applyAlignment="1" applyProtection="1">
      <alignment horizontal="left" wrapText="1"/>
      <protection hidden="1"/>
    </xf>
    <xf numFmtId="0" fontId="25" fillId="0" borderId="22" xfId="0" applyFont="1" applyBorder="1" applyAlignment="1" applyProtection="1">
      <alignment horizontal="left" wrapText="1"/>
      <protection hidden="1"/>
    </xf>
    <xf numFmtId="0" fontId="32" fillId="5" borderId="46" xfId="0" applyFont="1" applyFill="1" applyBorder="1" applyAlignment="1" applyProtection="1">
      <alignment horizontal="left" vertical="center"/>
      <protection hidden="1"/>
    </xf>
    <xf numFmtId="0" fontId="7" fillId="0" borderId="36" xfId="0" applyFont="1" applyBorder="1" applyAlignment="1" applyProtection="1">
      <alignment horizontal="right" wrapText="1"/>
      <protection hidden="1"/>
    </xf>
    <xf numFmtId="0" fontId="7" fillId="0" borderId="37" xfId="0" applyFont="1" applyBorder="1" applyAlignment="1" applyProtection="1">
      <alignment horizontal="right" wrapText="1"/>
      <protection hidden="1"/>
    </xf>
    <xf numFmtId="0" fontId="7" fillId="0" borderId="38" xfId="0" applyFont="1" applyBorder="1" applyAlignment="1" applyProtection="1">
      <alignment horizontal="right" wrapText="1"/>
      <protection hidden="1"/>
    </xf>
    <xf numFmtId="0" fontId="25" fillId="0" borderId="13" xfId="0" applyFont="1" applyBorder="1" applyAlignment="1" applyProtection="1">
      <alignment horizontal="left" vertical="center" wrapText="1"/>
      <protection hidden="1"/>
    </xf>
    <xf numFmtId="0" fontId="26" fillId="0" borderId="7" xfId="0" applyFont="1" applyBorder="1" applyProtection="1">
      <protection hidden="1"/>
    </xf>
    <xf numFmtId="0" fontId="26" fillId="0" borderId="8" xfId="0" applyFont="1" applyBorder="1" applyProtection="1">
      <protection hidden="1"/>
    </xf>
    <xf numFmtId="1" fontId="27" fillId="0" borderId="9" xfId="0" applyNumberFormat="1" applyFont="1" applyBorder="1" applyAlignment="1" applyProtection="1">
      <alignment horizontal="center"/>
      <protection hidden="1"/>
    </xf>
    <xf numFmtId="1" fontId="27" fillId="0" borderId="10" xfId="0" applyNumberFormat="1" applyFont="1" applyBorder="1" applyAlignment="1" applyProtection="1">
      <alignment horizontal="center"/>
      <protection hidden="1"/>
    </xf>
    <xf numFmtId="1" fontId="27" fillId="0" borderId="11" xfId="0" applyNumberFormat="1" applyFont="1" applyBorder="1" applyAlignment="1" applyProtection="1">
      <alignment horizontal="center"/>
      <protection hidden="1"/>
    </xf>
    <xf numFmtId="1" fontId="27" fillId="0" borderId="9" xfId="0" applyNumberFormat="1" applyFont="1" applyBorder="1" applyAlignment="1" applyProtection="1">
      <alignment horizontal="center" wrapText="1"/>
      <protection hidden="1"/>
    </xf>
    <xf numFmtId="1" fontId="27" fillId="0" borderId="10" xfId="0" applyNumberFormat="1" applyFont="1" applyBorder="1" applyAlignment="1" applyProtection="1">
      <alignment horizontal="center" wrapText="1"/>
      <protection hidden="1"/>
    </xf>
    <xf numFmtId="1" fontId="27" fillId="0" borderId="11" xfId="0" applyNumberFormat="1" applyFont="1" applyBorder="1" applyAlignment="1" applyProtection="1">
      <alignment horizontal="center" wrapText="1"/>
      <protection hidden="1"/>
    </xf>
    <xf numFmtId="0" fontId="17" fillId="0" borderId="18" xfId="0" applyFont="1" applyBorder="1" applyAlignment="1" applyProtection="1">
      <alignment horizontal="center"/>
      <protection hidden="1"/>
    </xf>
    <xf numFmtId="0" fontId="17" fillId="0" borderId="19" xfId="0" applyFont="1" applyBorder="1" applyAlignment="1" applyProtection="1">
      <alignment horizontal="center"/>
      <protection hidden="1"/>
    </xf>
    <xf numFmtId="0" fontId="17" fillId="0" borderId="23" xfId="0" applyFont="1" applyBorder="1" applyAlignment="1" applyProtection="1">
      <alignment horizontal="center"/>
      <protection hidden="1"/>
    </xf>
    <xf numFmtId="0" fontId="17" fillId="0" borderId="24" xfId="0" applyFont="1" applyBorder="1" applyAlignment="1" applyProtection="1">
      <alignment horizontal="center"/>
      <protection hidden="1"/>
    </xf>
    <xf numFmtId="0" fontId="39" fillId="0" borderId="20" xfId="0" applyFont="1" applyBorder="1" applyAlignment="1" applyProtection="1">
      <alignment horizontal="center"/>
      <protection hidden="1"/>
    </xf>
    <xf numFmtId="0" fontId="40" fillId="0" borderId="21" xfId="0" applyFont="1" applyBorder="1" applyAlignment="1" applyProtection="1">
      <alignment horizontal="center"/>
      <protection hidden="1"/>
    </xf>
    <xf numFmtId="0" fontId="40" fillId="0" borderId="22" xfId="0" applyFont="1" applyBorder="1" applyAlignment="1" applyProtection="1">
      <alignment horizontal="center"/>
      <protection hidden="1"/>
    </xf>
    <xf numFmtId="0" fontId="39" fillId="0" borderId="25" xfId="0" applyFont="1" applyBorder="1" applyAlignment="1" applyProtection="1">
      <alignment horizontal="center"/>
      <protection hidden="1"/>
    </xf>
    <xf numFmtId="0" fontId="39" fillId="0" borderId="26" xfId="0" applyFont="1" applyBorder="1" applyAlignment="1" applyProtection="1">
      <alignment horizontal="center"/>
      <protection hidden="1"/>
    </xf>
    <xf numFmtId="0" fontId="39" fillId="0" borderId="27" xfId="0" applyFont="1" applyBorder="1" applyAlignment="1" applyProtection="1">
      <alignment horizontal="center"/>
      <protection hidden="1"/>
    </xf>
    <xf numFmtId="0" fontId="3" fillId="0" borderId="28" xfId="0" applyFont="1" applyBorder="1"/>
    <xf numFmtId="0" fontId="16" fillId="4" borderId="35" xfId="0" applyFont="1" applyFill="1" applyBorder="1" applyAlignment="1" applyProtection="1">
      <alignment horizontal="left"/>
      <protection hidden="1"/>
    </xf>
    <xf numFmtId="0" fontId="23" fillId="0" borderId="8" xfId="0" applyFont="1" applyBorder="1" applyProtection="1">
      <protection hidden="1"/>
    </xf>
    <xf numFmtId="0" fontId="23" fillId="0" borderId="13" xfId="0" applyFont="1" applyBorder="1" applyProtection="1">
      <protection hidden="1"/>
    </xf>
    <xf numFmtId="0" fontId="23" fillId="0" borderId="14" xfId="0" applyFont="1" applyBorder="1" applyProtection="1">
      <protection hidden="1"/>
    </xf>
    <xf numFmtId="0" fontId="38" fillId="2" borderId="8" xfId="0" applyFont="1" applyFill="1" applyBorder="1" applyProtection="1">
      <protection locked="0"/>
    </xf>
    <xf numFmtId="0" fontId="38" fillId="2" borderId="13" xfId="0" applyFont="1" applyFill="1" applyBorder="1" applyProtection="1">
      <protection locked="0"/>
    </xf>
    <xf numFmtId="0" fontId="38" fillId="2" borderId="14" xfId="0" applyFont="1" applyFill="1" applyBorder="1" applyProtection="1">
      <protection locked="0"/>
    </xf>
    <xf numFmtId="0" fontId="23" fillId="0" borderId="10" xfId="0" applyFont="1" applyBorder="1" applyProtection="1">
      <protection hidden="1"/>
    </xf>
    <xf numFmtId="0" fontId="14" fillId="0" borderId="13" xfId="0" applyFont="1" applyBorder="1" applyAlignment="1" applyProtection="1">
      <alignment wrapText="1"/>
      <protection hidden="1"/>
    </xf>
    <xf numFmtId="0" fontId="14" fillId="0" borderId="14" xfId="0" applyFont="1" applyBorder="1" applyAlignment="1" applyProtection="1">
      <alignment wrapText="1"/>
      <protection hidden="1"/>
    </xf>
    <xf numFmtId="1" fontId="27" fillId="2" borderId="9" xfId="0" applyNumberFormat="1" applyFont="1" applyFill="1" applyBorder="1" applyAlignment="1" applyProtection="1">
      <alignment horizontal="center"/>
      <protection locked="0"/>
    </xf>
    <xf numFmtId="1" fontId="27" fillId="2" borderId="10" xfId="0" applyNumberFormat="1" applyFont="1" applyFill="1" applyBorder="1" applyAlignment="1" applyProtection="1">
      <alignment horizontal="center"/>
      <protection locked="0"/>
    </xf>
    <xf numFmtId="1" fontId="27" fillId="2" borderId="11" xfId="0" applyNumberFormat="1" applyFont="1" applyFill="1" applyBorder="1" applyAlignment="1" applyProtection="1">
      <alignment horizontal="center"/>
      <protection locked="0"/>
    </xf>
    <xf numFmtId="166" fontId="27" fillId="0" borderId="9" xfId="0" applyNumberFormat="1" applyFont="1" applyBorder="1" applyAlignment="1" applyProtection="1">
      <alignment horizontal="center"/>
      <protection hidden="1"/>
    </xf>
    <xf numFmtId="166" fontId="27" fillId="0" borderId="10" xfId="0" applyNumberFormat="1" applyFont="1" applyBorder="1" applyAlignment="1" applyProtection="1">
      <alignment horizontal="center"/>
      <protection hidden="1"/>
    </xf>
    <xf numFmtId="166" fontId="27" fillId="0" borderId="11" xfId="0" applyNumberFormat="1" applyFont="1" applyBorder="1" applyAlignment="1" applyProtection="1">
      <alignment horizontal="center"/>
      <protection hidden="1"/>
    </xf>
    <xf numFmtId="167" fontId="27" fillId="2" borderId="9" xfId="0" applyNumberFormat="1" applyFont="1" applyFill="1" applyBorder="1" applyAlignment="1" applyProtection="1">
      <alignment horizontal="center"/>
      <protection locked="0"/>
    </xf>
    <xf numFmtId="167" fontId="27" fillId="2" borderId="10" xfId="0" applyNumberFormat="1" applyFont="1" applyFill="1" applyBorder="1" applyAlignment="1" applyProtection="1">
      <alignment horizontal="center"/>
      <protection locked="0"/>
    </xf>
    <xf numFmtId="167" fontId="27" fillId="2" borderId="11" xfId="0" applyNumberFormat="1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 wrapText="1"/>
      <protection hidden="1"/>
    </xf>
    <xf numFmtId="0" fontId="17" fillId="0" borderId="2" xfId="0" applyFont="1" applyBorder="1" applyAlignment="1" applyProtection="1">
      <alignment horizontal="center" wrapText="1"/>
      <protection hidden="1"/>
    </xf>
    <xf numFmtId="0" fontId="17" fillId="0" borderId="3" xfId="0" applyFont="1" applyBorder="1" applyAlignment="1" applyProtection="1">
      <alignment horizontal="center" wrapText="1"/>
      <protection hidden="1"/>
    </xf>
    <xf numFmtId="0" fontId="27" fillId="2" borderId="9" xfId="0" applyFont="1" applyFill="1" applyBorder="1" applyAlignment="1" applyProtection="1">
      <alignment horizontal="center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0" fontId="27" fillId="2" borderId="11" xfId="0" applyFont="1" applyFill="1" applyBorder="1" applyAlignment="1" applyProtection="1">
      <alignment horizontal="center"/>
      <protection locked="0"/>
    </xf>
    <xf numFmtId="0" fontId="26" fillId="0" borderId="7" xfId="0" applyFont="1" applyBorder="1" applyAlignment="1" applyProtection="1">
      <alignment wrapText="1"/>
      <protection hidden="1"/>
    </xf>
    <xf numFmtId="0" fontId="26" fillId="0" borderId="8" xfId="0" applyFont="1" applyBorder="1" applyAlignment="1" applyProtection="1">
      <alignment wrapText="1"/>
      <protection hidden="1"/>
    </xf>
    <xf numFmtId="165" fontId="27" fillId="2" borderId="9" xfId="1" applyNumberFormat="1" applyFont="1" applyFill="1" applyBorder="1" applyAlignment="1" applyProtection="1">
      <alignment horizontal="center"/>
      <protection locked="0"/>
    </xf>
    <xf numFmtId="165" fontId="27" fillId="2" borderId="10" xfId="1" applyNumberFormat="1" applyFont="1" applyFill="1" applyBorder="1" applyAlignment="1" applyProtection="1">
      <alignment horizontal="center"/>
      <protection locked="0"/>
    </xf>
    <xf numFmtId="165" fontId="27" fillId="2" borderId="11" xfId="1" applyNumberFormat="1" applyFont="1" applyFill="1" applyBorder="1" applyAlignment="1" applyProtection="1">
      <alignment horizontal="center"/>
      <protection locked="0"/>
    </xf>
    <xf numFmtId="0" fontId="16" fillId="4" borderId="20" xfId="0" applyFont="1" applyFill="1" applyBorder="1" applyAlignment="1" applyProtection="1">
      <alignment horizontal="left"/>
      <protection hidden="1"/>
    </xf>
    <xf numFmtId="0" fontId="16" fillId="4" borderId="21" xfId="0" applyFont="1" applyFill="1" applyBorder="1" applyAlignment="1" applyProtection="1">
      <alignment horizontal="left"/>
      <protection hidden="1"/>
    </xf>
    <xf numFmtId="0" fontId="16" fillId="4" borderId="19" xfId="0" applyFont="1" applyFill="1" applyBorder="1" applyAlignment="1" applyProtection="1">
      <alignment horizontal="left"/>
      <protection hidden="1"/>
    </xf>
    <xf numFmtId="0" fontId="30" fillId="0" borderId="18" xfId="0" applyFont="1" applyBorder="1" applyAlignment="1" applyProtection="1">
      <alignment vertical="center" wrapText="1"/>
      <protection hidden="1"/>
    </xf>
    <xf numFmtId="0" fontId="30" fillId="0" borderId="19" xfId="0" applyFont="1" applyBorder="1" applyAlignment="1" applyProtection="1">
      <alignment vertical="center" wrapText="1"/>
      <protection hidden="1"/>
    </xf>
    <xf numFmtId="0" fontId="30" fillId="0" borderId="33" xfId="0" applyFont="1" applyBorder="1" applyAlignment="1" applyProtection="1">
      <alignment vertical="center" wrapText="1"/>
      <protection hidden="1"/>
    </xf>
    <xf numFmtId="0" fontId="30" fillId="0" borderId="39" xfId="0" applyFont="1" applyBorder="1" applyAlignment="1" applyProtection="1">
      <alignment vertical="center" wrapText="1"/>
      <protection hidden="1"/>
    </xf>
    <xf numFmtId="0" fontId="30" fillId="0" borderId="23" xfId="0" applyFont="1" applyBorder="1" applyAlignment="1" applyProtection="1">
      <alignment vertical="center" wrapText="1"/>
      <protection hidden="1"/>
    </xf>
    <xf numFmtId="0" fontId="30" fillId="0" borderId="24" xfId="0" applyFont="1" applyBorder="1" applyAlignment="1" applyProtection="1">
      <alignment vertical="center" wrapText="1"/>
      <protection hidden="1"/>
    </xf>
    <xf numFmtId="0" fontId="14" fillId="0" borderId="28" xfId="0" applyFont="1" applyBorder="1" applyAlignment="1" applyProtection="1">
      <alignment wrapText="1"/>
      <protection hidden="1"/>
    </xf>
    <xf numFmtId="0" fontId="14" fillId="0" borderId="29" xfId="0" applyFont="1" applyBorder="1" applyAlignment="1" applyProtection="1">
      <alignment wrapText="1"/>
      <protection hidden="1"/>
    </xf>
    <xf numFmtId="0" fontId="15" fillId="2" borderId="7" xfId="0" applyFont="1" applyFill="1" applyBorder="1" applyAlignment="1" applyProtection="1">
      <alignment horizontal="left"/>
      <protection locked="0"/>
    </xf>
    <xf numFmtId="0" fontId="15" fillId="2" borderId="10" xfId="0" applyFont="1" applyFill="1" applyBorder="1" applyAlignment="1" applyProtection="1">
      <alignment horizontal="left"/>
      <protection locked="0"/>
    </xf>
    <xf numFmtId="0" fontId="15" fillId="2" borderId="8" xfId="0" applyFont="1" applyFill="1" applyBorder="1" applyAlignment="1" applyProtection="1">
      <alignment horizontal="left"/>
      <protection locked="0"/>
    </xf>
    <xf numFmtId="49" fontId="15" fillId="2" borderId="13" xfId="0" applyNumberFormat="1" applyFont="1" applyFill="1" applyBorder="1" applyAlignment="1" applyProtection="1">
      <alignment horizontal="left"/>
      <protection locked="0"/>
    </xf>
    <xf numFmtId="49" fontId="15" fillId="2" borderId="14" xfId="0" applyNumberFormat="1" applyFont="1" applyFill="1" applyBorder="1" applyAlignment="1" applyProtection="1">
      <alignment horizontal="left"/>
      <protection locked="0"/>
    </xf>
    <xf numFmtId="0" fontId="16" fillId="4" borderId="25" xfId="0" applyFont="1" applyFill="1" applyBorder="1" applyAlignment="1" applyProtection="1">
      <alignment horizontal="left"/>
      <protection hidden="1"/>
    </xf>
    <xf numFmtId="0" fontId="16" fillId="4" borderId="26" xfId="0" applyFont="1" applyFill="1" applyBorder="1" applyAlignment="1" applyProtection="1">
      <alignment horizontal="left"/>
      <protection hidden="1"/>
    </xf>
    <xf numFmtId="0" fontId="16" fillId="4" borderId="24" xfId="0" applyFont="1" applyFill="1" applyBorder="1" applyAlignment="1" applyProtection="1">
      <alignment horizontal="left"/>
      <protection hidden="1"/>
    </xf>
    <xf numFmtId="0" fontId="32" fillId="6" borderId="5" xfId="0" applyFont="1" applyFill="1" applyBorder="1" applyAlignment="1" applyProtection="1">
      <alignment horizontal="left" vertical="center"/>
      <protection hidden="1"/>
    </xf>
    <xf numFmtId="0" fontId="28" fillId="6" borderId="30" xfId="0" applyFont="1" applyFill="1" applyBorder="1" applyAlignment="1" applyProtection="1">
      <alignment horizontal="left"/>
      <protection hidden="1"/>
    </xf>
    <xf numFmtId="0" fontId="28" fillId="6" borderId="31" xfId="0" applyFont="1" applyFill="1" applyBorder="1" applyAlignment="1" applyProtection="1">
      <alignment horizontal="left"/>
      <protection hidden="1"/>
    </xf>
    <xf numFmtId="0" fontId="28" fillId="6" borderId="47" xfId="0" applyFont="1" applyFill="1" applyBorder="1" applyAlignment="1" applyProtection="1">
      <alignment horizontal="left"/>
      <protection hidden="1"/>
    </xf>
    <xf numFmtId="0" fontId="28" fillId="6" borderId="46" xfId="0" applyFont="1" applyFill="1" applyBorder="1" applyAlignment="1" applyProtection="1">
      <alignment horizontal="left"/>
      <protection hidden="1"/>
    </xf>
    <xf numFmtId="0" fontId="16" fillId="4" borderId="28" xfId="0" applyFont="1" applyFill="1" applyBorder="1" applyAlignment="1" applyProtection="1">
      <alignment horizontal="left"/>
      <protection hidden="1"/>
    </xf>
    <xf numFmtId="49" fontId="15" fillId="2" borderId="9" xfId="0" applyNumberFormat="1" applyFont="1" applyFill="1" applyBorder="1" applyAlignment="1" applyProtection="1">
      <alignment horizontal="left"/>
      <protection locked="0"/>
    </xf>
    <xf numFmtId="49" fontId="15" fillId="2" borderId="10" xfId="0" applyNumberFormat="1" applyFont="1" applyFill="1" applyBorder="1" applyAlignment="1" applyProtection="1">
      <alignment horizontal="left"/>
      <protection locked="0"/>
    </xf>
    <xf numFmtId="49" fontId="15" fillId="2" borderId="11" xfId="0" applyNumberFormat="1" applyFont="1" applyFill="1" applyBorder="1" applyAlignment="1" applyProtection="1">
      <alignment horizontal="left"/>
      <protection locked="0"/>
    </xf>
    <xf numFmtId="0" fontId="32" fillId="3" borderId="9" xfId="0" applyFont="1" applyFill="1" applyBorder="1" applyAlignment="1" applyProtection="1">
      <alignment horizontal="left"/>
      <protection hidden="1"/>
    </xf>
    <xf numFmtId="0" fontId="32" fillId="3" borderId="10" xfId="0" applyFont="1" applyFill="1" applyBorder="1" applyAlignment="1" applyProtection="1">
      <alignment horizontal="left"/>
      <protection hidden="1"/>
    </xf>
    <xf numFmtId="0" fontId="32" fillId="6" borderId="13" xfId="0" applyFont="1" applyFill="1" applyBorder="1" applyAlignment="1" applyProtection="1">
      <alignment horizontal="left" vertical="center"/>
      <protection hidden="1"/>
    </xf>
    <xf numFmtId="0" fontId="28" fillId="6" borderId="13" xfId="0" applyFont="1" applyFill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center" wrapText="1"/>
      <protection hidden="1"/>
    </xf>
    <xf numFmtId="0" fontId="2" fillId="0" borderId="6" xfId="0" applyFont="1" applyBorder="1" applyAlignment="1" applyProtection="1">
      <alignment horizontal="center" wrapText="1"/>
      <protection hidden="1"/>
    </xf>
    <xf numFmtId="0" fontId="23" fillId="0" borderId="7" xfId="0" applyFont="1" applyBorder="1" applyAlignment="1" applyProtection="1">
      <alignment horizontal="center"/>
      <protection hidden="1"/>
    </xf>
    <xf numFmtId="0" fontId="23" fillId="0" borderId="8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 wrapText="1"/>
      <protection hidden="1"/>
    </xf>
    <xf numFmtId="0" fontId="4" fillId="0" borderId="13" xfId="0" applyFont="1" applyBorder="1" applyAlignment="1" applyProtection="1">
      <alignment horizontal="center" wrapText="1"/>
      <protection hidden="1"/>
    </xf>
    <xf numFmtId="0" fontId="4" fillId="0" borderId="14" xfId="0" applyFont="1" applyBorder="1" applyAlignment="1" applyProtection="1">
      <alignment horizontal="center" wrapText="1"/>
      <protection hidden="1"/>
    </xf>
    <xf numFmtId="0" fontId="23" fillId="0" borderId="7" xfId="0" applyFont="1" applyBorder="1" applyProtection="1">
      <protection hidden="1"/>
    </xf>
    <xf numFmtId="49" fontId="23" fillId="0" borderId="13" xfId="0" applyNumberFormat="1" applyFont="1" applyBorder="1" applyProtection="1">
      <protection hidden="1"/>
    </xf>
    <xf numFmtId="49" fontId="23" fillId="0" borderId="14" xfId="0" applyNumberFormat="1" applyFont="1" applyBorder="1" applyProtection="1">
      <protection hidden="1"/>
    </xf>
    <xf numFmtId="164" fontId="19" fillId="2" borderId="18" xfId="0" applyNumberFormat="1" applyFont="1" applyFill="1" applyBorder="1" applyAlignment="1" applyProtection="1">
      <alignment horizontal="center"/>
      <protection locked="0"/>
    </xf>
    <xf numFmtId="164" fontId="19" fillId="2" borderId="19" xfId="0" applyNumberFormat="1" applyFont="1" applyFill="1" applyBorder="1" applyAlignment="1" applyProtection="1">
      <alignment horizontal="center"/>
      <protection locked="0"/>
    </xf>
    <xf numFmtId="164" fontId="19" fillId="2" borderId="23" xfId="0" applyNumberFormat="1" applyFont="1" applyFill="1" applyBorder="1" applyAlignment="1" applyProtection="1">
      <alignment horizontal="center"/>
      <protection locked="0"/>
    </xf>
    <xf numFmtId="164" fontId="19" fillId="2" borderId="24" xfId="0" applyNumberFormat="1" applyFont="1" applyFill="1" applyBorder="1" applyAlignment="1" applyProtection="1">
      <alignment horizontal="center"/>
      <protection locked="0"/>
    </xf>
    <xf numFmtId="0" fontId="19" fillId="2" borderId="13" xfId="0" applyFont="1" applyFill="1" applyBorder="1" applyAlignment="1" applyProtection="1">
      <alignment horizontal="center" wrapText="1"/>
      <protection locked="0"/>
    </xf>
    <xf numFmtId="0" fontId="19" fillId="2" borderId="14" xfId="0" applyFont="1" applyFill="1" applyBorder="1" applyAlignment="1" applyProtection="1">
      <alignment horizont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85725</xdr:rowOff>
    </xdr:from>
    <xdr:ext cx="1024618" cy="441977"/>
    <xdr:pic>
      <xdr:nvPicPr>
        <xdr:cNvPr id="10" name="Picture 47" descr="Logo - Infineon">
          <a:extLst>
            <a:ext uri="{FF2B5EF4-FFF2-40B4-BE49-F238E27FC236}">
              <a16:creationId xmlns:a16="http://schemas.microsoft.com/office/drawing/2014/main" id="{E3896374-3D21-4B7E-AE5C-C4090D884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24618" cy="44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612322</xdr:colOff>
      <xdr:row>0</xdr:row>
      <xdr:rowOff>40822</xdr:rowOff>
    </xdr:from>
    <xdr:to>
      <xdr:col>5</xdr:col>
      <xdr:colOff>1169288</xdr:colOff>
      <xdr:row>1</xdr:row>
      <xdr:rowOff>0</xdr:rowOff>
    </xdr:to>
    <xdr:pic>
      <xdr:nvPicPr>
        <xdr:cNvPr id="2" name="Bild 1" descr="Logo Dussmann Service Deutschland GmbH">
          <a:extLst>
            <a:ext uri="{FF2B5EF4-FFF2-40B4-BE49-F238E27FC236}">
              <a16:creationId xmlns:a16="http://schemas.microsoft.com/office/drawing/2014/main" id="{B3F92F3B-8C2F-43AE-B8B1-5DBA715D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722" y="40822"/>
          <a:ext cx="2881066" cy="606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122464</xdr:colOff>
      <xdr:row>0</xdr:row>
      <xdr:rowOff>95250</xdr:rowOff>
    </xdr:from>
    <xdr:ext cx="1024618" cy="441977"/>
    <xdr:pic>
      <xdr:nvPicPr>
        <xdr:cNvPr id="3" name="Picture 47" descr="Logo - Infineon">
          <a:extLst>
            <a:ext uri="{FF2B5EF4-FFF2-40B4-BE49-F238E27FC236}">
              <a16:creationId xmlns:a16="http://schemas.microsoft.com/office/drawing/2014/main" id="{BD70BBCE-33C7-433F-8AE3-E7043F739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28" y="95250"/>
          <a:ext cx="1024618" cy="441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108857</xdr:colOff>
      <xdr:row>0</xdr:row>
      <xdr:rowOff>108857</xdr:rowOff>
    </xdr:from>
    <xdr:ext cx="1024618" cy="414763"/>
    <xdr:pic>
      <xdr:nvPicPr>
        <xdr:cNvPr id="4" name="Picture 47" descr="Logo - Infineon">
          <a:extLst>
            <a:ext uri="{FF2B5EF4-FFF2-40B4-BE49-F238E27FC236}">
              <a16:creationId xmlns:a16="http://schemas.microsoft.com/office/drawing/2014/main" id="{68C681CE-984B-4161-B445-080A6B65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7786" y="108857"/>
          <a:ext cx="1024618" cy="414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1483178</xdr:colOff>
      <xdr:row>0</xdr:row>
      <xdr:rowOff>27215</xdr:rowOff>
    </xdr:from>
    <xdr:to>
      <xdr:col>11</xdr:col>
      <xdr:colOff>2040144</xdr:colOff>
      <xdr:row>0</xdr:row>
      <xdr:rowOff>609848</xdr:rowOff>
    </xdr:to>
    <xdr:pic>
      <xdr:nvPicPr>
        <xdr:cNvPr id="13" name="Bild 1" descr="Logo Dussmann Service Deutschland GmbH">
          <a:extLst>
            <a:ext uri="{FF2B5EF4-FFF2-40B4-BE49-F238E27FC236}">
              <a16:creationId xmlns:a16="http://schemas.microsoft.com/office/drawing/2014/main" id="{6ED0FAB3-9471-47BA-83D2-3C384664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05633" y="27215"/>
          <a:ext cx="2894920" cy="58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1472047</xdr:colOff>
      <xdr:row>0</xdr:row>
      <xdr:rowOff>0</xdr:rowOff>
    </xdr:from>
    <xdr:to>
      <xdr:col>17</xdr:col>
      <xdr:colOff>2029012</xdr:colOff>
      <xdr:row>0</xdr:row>
      <xdr:rowOff>582633</xdr:rowOff>
    </xdr:to>
    <xdr:pic>
      <xdr:nvPicPr>
        <xdr:cNvPr id="15" name="Bild 1" descr="Logo Dussmann Service Deutschland GmbH">
          <a:extLst>
            <a:ext uri="{FF2B5EF4-FFF2-40B4-BE49-F238E27FC236}">
              <a16:creationId xmlns:a16="http://schemas.microsoft.com/office/drawing/2014/main" id="{3C6444D4-FA7C-4E49-9F83-F2F025BA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3683" y="0"/>
          <a:ext cx="2894920" cy="58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71439</xdr:colOff>
      <xdr:row>28</xdr:row>
      <xdr:rowOff>57831</xdr:rowOff>
    </xdr:from>
    <xdr:ext cx="433692" cy="504000"/>
    <xdr:pic>
      <xdr:nvPicPr>
        <xdr:cNvPr id="16" name="Grafik 15" descr="Kochmütze mit einfarbiger Füllung">
          <a:extLst>
            <a:ext uri="{FF2B5EF4-FFF2-40B4-BE49-F238E27FC236}">
              <a16:creationId xmlns:a16="http://schemas.microsoft.com/office/drawing/2014/main" id="{E6BEAB79-3148-44E5-A2AE-8F51EB81E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2407564" y="16059831"/>
          <a:ext cx="433692" cy="504000"/>
        </a:xfrm>
        <a:prstGeom prst="rect">
          <a:avLst/>
        </a:prstGeom>
      </xdr:spPr>
    </xdr:pic>
    <xdr:clientData/>
  </xdr:oneCellAnchor>
  <xdr:oneCellAnchor>
    <xdr:from>
      <xdr:col>6</xdr:col>
      <xdr:colOff>2299608</xdr:colOff>
      <xdr:row>57</xdr:row>
      <xdr:rowOff>40822</xdr:rowOff>
    </xdr:from>
    <xdr:ext cx="408214" cy="474392"/>
    <xdr:pic>
      <xdr:nvPicPr>
        <xdr:cNvPr id="17" name="Grafik 16" descr="Kochmütze mit einfarbiger Füllung">
          <a:extLst>
            <a:ext uri="{FF2B5EF4-FFF2-40B4-BE49-F238E27FC236}">
              <a16:creationId xmlns:a16="http://schemas.microsoft.com/office/drawing/2014/main" id="{1EABAFA6-53EA-4B07-83C8-09048B8E7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486179" y="33745715"/>
          <a:ext cx="408214" cy="474392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57</xdr:row>
      <xdr:rowOff>44823</xdr:rowOff>
    </xdr:from>
    <xdr:ext cx="433692" cy="504000"/>
    <xdr:pic>
      <xdr:nvPicPr>
        <xdr:cNvPr id="18" name="Grafik 17" descr="Kochmütze mit einfarbiger Füllung">
          <a:extLst>
            <a:ext uri="{FF2B5EF4-FFF2-40B4-BE49-F238E27FC236}">
              <a16:creationId xmlns:a16="http://schemas.microsoft.com/office/drawing/2014/main" id="{3B1D6738-0565-4DBD-A475-570DE110B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2336125" y="32620323"/>
          <a:ext cx="433692" cy="504000"/>
        </a:xfrm>
        <a:prstGeom prst="rect">
          <a:avLst/>
        </a:prstGeom>
      </xdr:spPr>
    </xdr:pic>
    <xdr:clientData/>
  </xdr:oneCellAnchor>
  <xdr:oneCellAnchor>
    <xdr:from>
      <xdr:col>7</xdr:col>
      <xdr:colOff>95251</xdr:colOff>
      <xdr:row>26</xdr:row>
      <xdr:rowOff>57831</xdr:rowOff>
    </xdr:from>
    <xdr:ext cx="433692" cy="504000"/>
    <xdr:pic>
      <xdr:nvPicPr>
        <xdr:cNvPr id="5" name="Grafik 4" descr="Kochmütze mit einfarbiger Füllung">
          <a:extLst>
            <a:ext uri="{FF2B5EF4-FFF2-40B4-BE49-F238E27FC236}">
              <a16:creationId xmlns:a16="http://schemas.microsoft.com/office/drawing/2014/main" id="{F03470D0-C061-45B8-A9B6-D7A2CCD33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2431376" y="14916831"/>
          <a:ext cx="433692" cy="504000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59DA-405C-408D-AAE5-A5556B5C7E62}">
  <dimension ref="A1:X66"/>
  <sheetViews>
    <sheetView tabSelected="1" view="pageBreakPreview" topLeftCell="A4" zoomScale="30" zoomScaleNormal="85" zoomScaleSheetLayoutView="30" workbookViewId="0">
      <selection activeCell="A16" sqref="A16"/>
    </sheetView>
  </sheetViews>
  <sheetFormatPr baseColWidth="10" defaultColWidth="11.42578125" defaultRowHeight="20.25" x14ac:dyDescent="0.3"/>
  <cols>
    <col min="1" max="1" width="30.5703125" style="1" customWidth="1"/>
    <col min="2" max="2" width="150.5703125" style="1" customWidth="1"/>
    <col min="3" max="4" width="30.5703125" style="1" customWidth="1"/>
    <col min="5" max="6" width="30.5703125" style="46" customWidth="1"/>
    <col min="7" max="7" width="30.5703125" style="1" customWidth="1"/>
    <col min="8" max="8" width="150.5703125" style="1" customWidth="1"/>
    <col min="9" max="10" width="30.5703125" style="1" customWidth="1"/>
    <col min="11" max="12" width="30.5703125" style="46" customWidth="1"/>
    <col min="13" max="13" width="30.5703125" style="1" customWidth="1"/>
    <col min="14" max="14" width="150.5703125" style="1" customWidth="1"/>
    <col min="15" max="16" width="30.5703125" style="1" customWidth="1"/>
    <col min="17" max="18" width="30.5703125" style="46" customWidth="1"/>
    <col min="19" max="24" width="51.5703125" style="1" customWidth="1"/>
    <col min="25" max="16384" width="11.42578125" style="1"/>
  </cols>
  <sheetData>
    <row r="1" spans="1:24" ht="60" customHeight="1" x14ac:dyDescent="0.8">
      <c r="A1" s="163" t="s">
        <v>44</v>
      </c>
      <c r="B1" s="164"/>
      <c r="C1" s="164"/>
      <c r="D1" s="164"/>
      <c r="E1" s="164"/>
      <c r="F1" s="165"/>
      <c r="G1" s="163" t="s">
        <v>44</v>
      </c>
      <c r="H1" s="164"/>
      <c r="I1" s="164"/>
      <c r="J1" s="164"/>
      <c r="K1" s="164"/>
      <c r="L1" s="165"/>
      <c r="M1" s="163" t="s">
        <v>44</v>
      </c>
      <c r="N1" s="164"/>
      <c r="O1" s="164"/>
      <c r="P1" s="164"/>
      <c r="Q1" s="164"/>
      <c r="R1" s="165"/>
      <c r="S1" s="206" t="s">
        <v>0</v>
      </c>
      <c r="T1" s="207"/>
      <c r="U1" s="207"/>
      <c r="V1" s="207"/>
      <c r="W1" s="207"/>
      <c r="X1" s="208"/>
    </row>
    <row r="2" spans="1:24" ht="45.95" customHeight="1" x14ac:dyDescent="0.6">
      <c r="A2" s="125" t="s">
        <v>1</v>
      </c>
      <c r="B2" s="126"/>
      <c r="C2" s="166"/>
      <c r="D2" s="167"/>
      <c r="E2" s="167"/>
      <c r="F2" s="168"/>
      <c r="G2" s="125" t="s">
        <v>1</v>
      </c>
      <c r="H2" s="126"/>
      <c r="I2" s="166"/>
      <c r="J2" s="167"/>
      <c r="K2" s="167"/>
      <c r="L2" s="168"/>
      <c r="M2" s="125" t="s">
        <v>1</v>
      </c>
      <c r="N2" s="126"/>
      <c r="O2" s="166"/>
      <c r="P2" s="167"/>
      <c r="Q2" s="167"/>
      <c r="R2" s="168"/>
      <c r="S2" s="209" t="s">
        <v>2</v>
      </c>
      <c r="T2" s="210"/>
      <c r="U2" s="211" t="s">
        <v>3</v>
      </c>
      <c r="V2" s="212"/>
      <c r="W2" s="212"/>
      <c r="X2" s="213"/>
    </row>
    <row r="3" spans="1:24" ht="45.95" customHeight="1" x14ac:dyDescent="0.6">
      <c r="A3" s="169" t="s">
        <v>4</v>
      </c>
      <c r="B3" s="170"/>
      <c r="C3" s="166"/>
      <c r="D3" s="167"/>
      <c r="E3" s="167"/>
      <c r="F3" s="168"/>
      <c r="G3" s="169" t="s">
        <v>4</v>
      </c>
      <c r="H3" s="170"/>
      <c r="I3" s="166"/>
      <c r="J3" s="167"/>
      <c r="K3" s="167"/>
      <c r="L3" s="168"/>
      <c r="M3" s="169" t="s">
        <v>4</v>
      </c>
      <c r="N3" s="170"/>
      <c r="O3" s="166"/>
      <c r="P3" s="167"/>
      <c r="Q3" s="167"/>
      <c r="R3" s="168"/>
      <c r="S3" s="217"/>
      <c r="T3" s="218"/>
      <c r="U3" s="4" t="s">
        <v>5</v>
      </c>
      <c r="V3" s="221"/>
      <c r="W3" s="221"/>
      <c r="X3" s="222"/>
    </row>
    <row r="4" spans="1:24" ht="45.95" customHeight="1" x14ac:dyDescent="0.6">
      <c r="A4" s="125" t="s">
        <v>6</v>
      </c>
      <c r="B4" s="126"/>
      <c r="C4" s="171"/>
      <c r="D4" s="172"/>
      <c r="E4" s="172"/>
      <c r="F4" s="173"/>
      <c r="G4" s="125" t="s">
        <v>6</v>
      </c>
      <c r="H4" s="126"/>
      <c r="I4" s="171"/>
      <c r="J4" s="172"/>
      <c r="K4" s="172"/>
      <c r="L4" s="173"/>
      <c r="M4" s="125" t="s">
        <v>6</v>
      </c>
      <c r="N4" s="126"/>
      <c r="O4" s="171"/>
      <c r="P4" s="172"/>
      <c r="Q4" s="172"/>
      <c r="R4" s="173"/>
      <c r="S4" s="219"/>
      <c r="T4" s="220"/>
      <c r="U4" s="4" t="s">
        <v>7</v>
      </c>
      <c r="V4" s="221"/>
      <c r="W4" s="221"/>
      <c r="X4" s="222"/>
    </row>
    <row r="5" spans="1:24" ht="45.95" customHeight="1" x14ac:dyDescent="0.6">
      <c r="A5" s="2" t="s">
        <v>8</v>
      </c>
      <c r="B5" s="5"/>
      <c r="C5" s="154"/>
      <c r="D5" s="155"/>
      <c r="E5" s="155"/>
      <c r="F5" s="156"/>
      <c r="G5" s="2" t="s">
        <v>8</v>
      </c>
      <c r="H5" s="5"/>
      <c r="I5" s="154"/>
      <c r="J5" s="155"/>
      <c r="K5" s="155"/>
      <c r="L5" s="156"/>
      <c r="M5" s="2" t="s">
        <v>8</v>
      </c>
      <c r="N5" s="5"/>
      <c r="O5" s="154"/>
      <c r="P5" s="155"/>
      <c r="Q5" s="155"/>
      <c r="R5" s="156"/>
      <c r="S5" s="214" t="s">
        <v>9</v>
      </c>
      <c r="T5" s="151"/>
      <c r="U5" s="145"/>
      <c r="V5" s="215" t="s">
        <v>10</v>
      </c>
      <c r="W5" s="215"/>
      <c r="X5" s="216"/>
    </row>
    <row r="6" spans="1:24" ht="45.95" customHeight="1" x14ac:dyDescent="0.6">
      <c r="A6" s="125" t="s">
        <v>2</v>
      </c>
      <c r="B6" s="126"/>
      <c r="C6" s="157">
        <f>S3</f>
        <v>0</v>
      </c>
      <c r="D6" s="158"/>
      <c r="E6" s="158"/>
      <c r="F6" s="159"/>
      <c r="G6" s="125" t="s">
        <v>2</v>
      </c>
      <c r="H6" s="126"/>
      <c r="I6" s="157">
        <f>S3</f>
        <v>0</v>
      </c>
      <c r="J6" s="158"/>
      <c r="K6" s="158"/>
      <c r="L6" s="159"/>
      <c r="M6" s="125" t="s">
        <v>2</v>
      </c>
      <c r="N6" s="126"/>
      <c r="O6" s="157">
        <f>S3</f>
        <v>0</v>
      </c>
      <c r="P6" s="158"/>
      <c r="Q6" s="158"/>
      <c r="R6" s="159"/>
      <c r="S6" s="185"/>
      <c r="T6" s="186"/>
      <c r="U6" s="187"/>
      <c r="V6" s="188"/>
      <c r="W6" s="188"/>
      <c r="X6" s="189"/>
    </row>
    <row r="7" spans="1:24" ht="45.95" customHeight="1" x14ac:dyDescent="0.6">
      <c r="A7" s="125" t="s">
        <v>11</v>
      </c>
      <c r="B7" s="126"/>
      <c r="C7" s="160"/>
      <c r="D7" s="161"/>
      <c r="E7" s="161"/>
      <c r="F7" s="162"/>
      <c r="G7" s="125" t="s">
        <v>11</v>
      </c>
      <c r="H7" s="126"/>
      <c r="I7" s="160"/>
      <c r="J7" s="161"/>
      <c r="K7" s="161"/>
      <c r="L7" s="162"/>
      <c r="M7" s="125" t="s">
        <v>11</v>
      </c>
      <c r="N7" s="126"/>
      <c r="O7" s="160"/>
      <c r="P7" s="161"/>
      <c r="Q7" s="161"/>
      <c r="R7" s="162"/>
      <c r="S7" s="185"/>
      <c r="T7" s="186"/>
      <c r="U7" s="187"/>
      <c r="V7" s="188"/>
      <c r="W7" s="188"/>
      <c r="X7" s="189"/>
    </row>
    <row r="8" spans="1:24" ht="45.95" customHeight="1" x14ac:dyDescent="0.6">
      <c r="A8" s="125" t="s">
        <v>12</v>
      </c>
      <c r="B8" s="126"/>
      <c r="C8" s="160"/>
      <c r="D8" s="161"/>
      <c r="E8" s="161"/>
      <c r="F8" s="162"/>
      <c r="G8" s="125" t="s">
        <v>12</v>
      </c>
      <c r="H8" s="126"/>
      <c r="I8" s="160"/>
      <c r="J8" s="161"/>
      <c r="K8" s="161"/>
      <c r="L8" s="162"/>
      <c r="M8" s="125" t="s">
        <v>12</v>
      </c>
      <c r="N8" s="126"/>
      <c r="O8" s="160"/>
      <c r="P8" s="161"/>
      <c r="Q8" s="161"/>
      <c r="R8" s="162"/>
      <c r="S8" s="185"/>
      <c r="T8" s="186"/>
      <c r="U8" s="187"/>
      <c r="V8" s="188"/>
      <c r="W8" s="188"/>
      <c r="X8" s="189"/>
    </row>
    <row r="9" spans="1:24" ht="45.95" customHeight="1" x14ac:dyDescent="0.6">
      <c r="A9" s="125" t="s">
        <v>13</v>
      </c>
      <c r="B9" s="126"/>
      <c r="C9" s="127">
        <f>COUNTA(S6:S59)</f>
        <v>0</v>
      </c>
      <c r="D9" s="128"/>
      <c r="E9" s="128"/>
      <c r="F9" s="129"/>
      <c r="G9" s="125" t="s">
        <v>13</v>
      </c>
      <c r="H9" s="126"/>
      <c r="I9" s="127">
        <f>C9</f>
        <v>0</v>
      </c>
      <c r="J9" s="128"/>
      <c r="K9" s="128"/>
      <c r="L9" s="129"/>
      <c r="M9" s="125" t="s">
        <v>13</v>
      </c>
      <c r="N9" s="126"/>
      <c r="O9" s="130">
        <f>C9</f>
        <v>0</v>
      </c>
      <c r="P9" s="131"/>
      <c r="Q9" s="131"/>
      <c r="R9" s="132"/>
      <c r="S9" s="185"/>
      <c r="T9" s="186"/>
      <c r="U9" s="187"/>
      <c r="V9" s="188"/>
      <c r="W9" s="188"/>
      <c r="X9" s="189"/>
    </row>
    <row r="10" spans="1:24" ht="45.95" customHeight="1" x14ac:dyDescent="0.6">
      <c r="A10" s="2" t="s">
        <v>14</v>
      </c>
      <c r="B10" s="3"/>
      <c r="C10" s="130">
        <f>V3</f>
        <v>0</v>
      </c>
      <c r="D10" s="131"/>
      <c r="E10" s="131"/>
      <c r="F10" s="132"/>
      <c r="G10" s="2" t="s">
        <v>14</v>
      </c>
      <c r="H10" s="3"/>
      <c r="I10" s="130">
        <f>V3</f>
        <v>0</v>
      </c>
      <c r="J10" s="131"/>
      <c r="K10" s="131"/>
      <c r="L10" s="132"/>
      <c r="M10" s="2" t="s">
        <v>14</v>
      </c>
      <c r="N10" s="3"/>
      <c r="O10" s="130">
        <f>V3</f>
        <v>0</v>
      </c>
      <c r="P10" s="131"/>
      <c r="Q10" s="131"/>
      <c r="R10" s="132"/>
      <c r="S10" s="185"/>
      <c r="T10" s="186"/>
      <c r="U10" s="187"/>
      <c r="V10" s="188"/>
      <c r="W10" s="188"/>
      <c r="X10" s="189"/>
    </row>
    <row r="11" spans="1:24" ht="45.95" customHeight="1" x14ac:dyDescent="0.6">
      <c r="A11" s="2" t="s">
        <v>15</v>
      </c>
      <c r="B11" s="3"/>
      <c r="C11" s="130">
        <f>V4</f>
        <v>0</v>
      </c>
      <c r="D11" s="131"/>
      <c r="E11" s="131"/>
      <c r="F11" s="132"/>
      <c r="G11" s="2" t="s">
        <v>15</v>
      </c>
      <c r="H11" s="3"/>
      <c r="I11" s="130">
        <f>V4</f>
        <v>0</v>
      </c>
      <c r="J11" s="131"/>
      <c r="K11" s="131"/>
      <c r="L11" s="132"/>
      <c r="M11" s="2" t="s">
        <v>15</v>
      </c>
      <c r="N11" s="3"/>
      <c r="O11" s="130">
        <f>V4</f>
        <v>0</v>
      </c>
      <c r="P11" s="131"/>
      <c r="Q11" s="131"/>
      <c r="R11" s="132"/>
      <c r="S11" s="185"/>
      <c r="T11" s="186"/>
      <c r="U11" s="187"/>
      <c r="V11" s="188"/>
      <c r="W11" s="188"/>
      <c r="X11" s="189"/>
    </row>
    <row r="12" spans="1:24" ht="39.950000000000003" customHeight="1" x14ac:dyDescent="0.4">
      <c r="A12" s="133" t="s">
        <v>16</v>
      </c>
      <c r="B12" s="134"/>
      <c r="C12" s="137" t="s">
        <v>48</v>
      </c>
      <c r="D12" s="138"/>
      <c r="E12" s="138"/>
      <c r="F12" s="139"/>
      <c r="G12" s="133" t="s">
        <v>16</v>
      </c>
      <c r="H12" s="134"/>
      <c r="I12" s="137" t="s">
        <v>48</v>
      </c>
      <c r="J12" s="138"/>
      <c r="K12" s="138"/>
      <c r="L12" s="139"/>
      <c r="M12" s="133" t="s">
        <v>16</v>
      </c>
      <c r="N12" s="134"/>
      <c r="O12" s="137" t="s">
        <v>48</v>
      </c>
      <c r="P12" s="138"/>
      <c r="Q12" s="138"/>
      <c r="R12" s="139"/>
      <c r="S12" s="185"/>
      <c r="T12" s="186"/>
      <c r="U12" s="187"/>
      <c r="V12" s="188"/>
      <c r="W12" s="188"/>
      <c r="X12" s="189"/>
    </row>
    <row r="13" spans="1:24" ht="39.950000000000003" customHeight="1" x14ac:dyDescent="0.4">
      <c r="A13" s="135"/>
      <c r="B13" s="136"/>
      <c r="C13" s="140" t="s">
        <v>49</v>
      </c>
      <c r="D13" s="141"/>
      <c r="E13" s="141"/>
      <c r="F13" s="142"/>
      <c r="G13" s="135"/>
      <c r="H13" s="136"/>
      <c r="I13" s="140" t="s">
        <v>49</v>
      </c>
      <c r="J13" s="141"/>
      <c r="K13" s="141"/>
      <c r="L13" s="142"/>
      <c r="M13" s="135"/>
      <c r="N13" s="136"/>
      <c r="O13" s="140" t="s">
        <v>49</v>
      </c>
      <c r="P13" s="141"/>
      <c r="Q13" s="141"/>
      <c r="R13" s="142"/>
      <c r="S13" s="185"/>
      <c r="T13" s="186"/>
      <c r="U13" s="187"/>
      <c r="V13" s="188"/>
      <c r="W13" s="188"/>
      <c r="X13" s="189"/>
    </row>
    <row r="14" spans="1:24" s="13" customFormat="1" ht="45.95" customHeight="1" x14ac:dyDescent="0.4">
      <c r="A14" s="9" t="s">
        <v>17</v>
      </c>
      <c r="B14" s="10" t="s">
        <v>18</v>
      </c>
      <c r="C14" s="10" t="s">
        <v>19</v>
      </c>
      <c r="D14" s="10" t="s">
        <v>20</v>
      </c>
      <c r="E14" s="11" t="s">
        <v>21</v>
      </c>
      <c r="F14" s="12" t="s">
        <v>22</v>
      </c>
      <c r="G14" s="9" t="s">
        <v>17</v>
      </c>
      <c r="H14" s="10" t="s">
        <v>18</v>
      </c>
      <c r="I14" s="10" t="s">
        <v>19</v>
      </c>
      <c r="J14" s="10" t="s">
        <v>20</v>
      </c>
      <c r="K14" s="11" t="s">
        <v>21</v>
      </c>
      <c r="L14" s="12" t="s">
        <v>22</v>
      </c>
      <c r="M14" s="9" t="s">
        <v>17</v>
      </c>
      <c r="N14" s="10" t="s">
        <v>18</v>
      </c>
      <c r="O14" s="10" t="s">
        <v>19</v>
      </c>
      <c r="P14" s="10" t="s">
        <v>20</v>
      </c>
      <c r="Q14" s="11" t="s">
        <v>21</v>
      </c>
      <c r="R14" s="12" t="s">
        <v>22</v>
      </c>
      <c r="S14" s="185"/>
      <c r="T14" s="186"/>
      <c r="U14" s="187"/>
      <c r="V14" s="188"/>
      <c r="W14" s="188"/>
      <c r="X14" s="189"/>
    </row>
    <row r="15" spans="1:24" ht="45.95" customHeight="1" x14ac:dyDescent="0.6">
      <c r="A15" s="14"/>
      <c r="B15" s="61" t="s">
        <v>58</v>
      </c>
      <c r="C15" s="15"/>
      <c r="D15" s="15"/>
      <c r="E15" s="16"/>
      <c r="F15" s="17"/>
      <c r="G15" s="18"/>
      <c r="H15" s="61" t="s">
        <v>46</v>
      </c>
      <c r="I15" s="19"/>
      <c r="J15" s="20"/>
      <c r="K15" s="21"/>
      <c r="L15" s="22"/>
      <c r="M15" s="14"/>
      <c r="N15" s="61" t="s">
        <v>56</v>
      </c>
      <c r="O15" s="15"/>
      <c r="P15" s="15"/>
      <c r="Q15" s="16"/>
      <c r="R15" s="17"/>
      <c r="S15" s="185"/>
      <c r="T15" s="186"/>
      <c r="U15" s="187"/>
      <c r="V15" s="188"/>
      <c r="W15" s="188"/>
      <c r="X15" s="189"/>
    </row>
    <row r="16" spans="1:24" ht="43.5" customHeight="1" x14ac:dyDescent="0.55000000000000004">
      <c r="A16" s="23"/>
      <c r="B16" s="50" t="s">
        <v>23</v>
      </c>
      <c r="C16" s="51"/>
      <c r="D16" s="52"/>
      <c r="E16" s="53">
        <v>7.06</v>
      </c>
      <c r="F16" s="54">
        <f>E16*A16</f>
        <v>0</v>
      </c>
      <c r="G16" s="23"/>
      <c r="H16" s="50" t="s">
        <v>81</v>
      </c>
      <c r="I16" s="55"/>
      <c r="J16" s="52"/>
      <c r="K16" s="57">
        <v>1.08</v>
      </c>
      <c r="L16" s="24">
        <f t="shared" ref="L16:L26" si="0">K16*G16</f>
        <v>0</v>
      </c>
      <c r="M16" s="58"/>
      <c r="N16" s="50" t="s">
        <v>111</v>
      </c>
      <c r="O16" s="51"/>
      <c r="P16" s="52"/>
      <c r="Q16" s="53">
        <v>1.85</v>
      </c>
      <c r="R16" s="54">
        <f>Q16*M16</f>
        <v>0</v>
      </c>
      <c r="S16" s="185"/>
      <c r="T16" s="186"/>
      <c r="U16" s="187"/>
      <c r="V16" s="188"/>
      <c r="W16" s="188"/>
      <c r="X16" s="189"/>
    </row>
    <row r="17" spans="1:24" ht="43.5" customHeight="1" x14ac:dyDescent="0.55000000000000004">
      <c r="A17" s="23"/>
      <c r="B17" s="50" t="s">
        <v>138</v>
      </c>
      <c r="C17" s="51"/>
      <c r="D17" s="52"/>
      <c r="E17" s="53">
        <v>5.49</v>
      </c>
      <c r="F17" s="54">
        <f t="shared" ref="F17:F40" si="1">E17*A17</f>
        <v>0</v>
      </c>
      <c r="G17" s="65"/>
      <c r="H17" s="50" t="s">
        <v>139</v>
      </c>
      <c r="I17" s="51"/>
      <c r="J17" s="52"/>
      <c r="K17" s="57">
        <v>1.85</v>
      </c>
      <c r="L17" s="24">
        <f t="shared" si="0"/>
        <v>0</v>
      </c>
      <c r="M17" s="58"/>
      <c r="N17" s="50" t="s">
        <v>112</v>
      </c>
      <c r="O17" s="51"/>
      <c r="P17" s="52"/>
      <c r="Q17" s="53">
        <v>0.85</v>
      </c>
      <c r="R17" s="54">
        <f t="shared" ref="R17:R21" si="2">Q17*M17</f>
        <v>0</v>
      </c>
      <c r="S17" s="185"/>
      <c r="T17" s="186"/>
      <c r="U17" s="187"/>
      <c r="V17" s="188"/>
      <c r="W17" s="188"/>
      <c r="X17" s="189"/>
    </row>
    <row r="18" spans="1:24" ht="44.25" customHeight="1" x14ac:dyDescent="0.55000000000000004">
      <c r="A18" s="23"/>
      <c r="B18" s="50" t="s">
        <v>24</v>
      </c>
      <c r="C18" s="51"/>
      <c r="D18" s="52"/>
      <c r="E18" s="53">
        <v>1.34</v>
      </c>
      <c r="F18" s="54">
        <f t="shared" si="1"/>
        <v>0</v>
      </c>
      <c r="G18" s="23"/>
      <c r="H18" s="50" t="s">
        <v>82</v>
      </c>
      <c r="I18" s="51"/>
      <c r="J18" s="52"/>
      <c r="K18" s="57">
        <v>2.95</v>
      </c>
      <c r="L18" s="24">
        <f t="shared" si="0"/>
        <v>0</v>
      </c>
      <c r="M18" s="58"/>
      <c r="N18" s="50" t="s">
        <v>113</v>
      </c>
      <c r="O18" s="51"/>
      <c r="P18" s="52"/>
      <c r="Q18" s="53">
        <v>1.85</v>
      </c>
      <c r="R18" s="54">
        <f t="shared" si="2"/>
        <v>0</v>
      </c>
      <c r="S18" s="185"/>
      <c r="T18" s="186"/>
      <c r="U18" s="187"/>
      <c r="V18" s="188"/>
      <c r="W18" s="188"/>
      <c r="X18" s="189"/>
    </row>
    <row r="19" spans="1:24" ht="44.25" customHeight="1" x14ac:dyDescent="0.55000000000000004">
      <c r="A19" s="23"/>
      <c r="B19" s="50" t="s">
        <v>25</v>
      </c>
      <c r="C19" s="51"/>
      <c r="D19" s="52"/>
      <c r="E19" s="53">
        <v>1.34</v>
      </c>
      <c r="F19" s="54">
        <f t="shared" si="1"/>
        <v>0</v>
      </c>
      <c r="G19" s="23"/>
      <c r="H19" s="50" t="s">
        <v>83</v>
      </c>
      <c r="I19" s="51"/>
      <c r="J19" s="52"/>
      <c r="K19" s="57">
        <v>2.95</v>
      </c>
      <c r="L19" s="24">
        <f t="shared" ref="L19" si="3">K19*G19</f>
        <v>0</v>
      </c>
      <c r="M19" s="58"/>
      <c r="N19" s="50" t="s">
        <v>114</v>
      </c>
      <c r="O19" s="51"/>
      <c r="P19" s="52"/>
      <c r="Q19" s="53">
        <v>3.6</v>
      </c>
      <c r="R19" s="54">
        <f t="shared" si="2"/>
        <v>0</v>
      </c>
      <c r="S19" s="185"/>
      <c r="T19" s="186"/>
      <c r="U19" s="187"/>
      <c r="V19" s="188"/>
      <c r="W19" s="188"/>
      <c r="X19" s="189"/>
    </row>
    <row r="20" spans="1:24" ht="44.25" customHeight="1" x14ac:dyDescent="0.55000000000000004">
      <c r="A20" s="23"/>
      <c r="B20" s="50" t="s">
        <v>67</v>
      </c>
      <c r="C20" s="51"/>
      <c r="D20" s="52"/>
      <c r="E20" s="53">
        <v>2.48</v>
      </c>
      <c r="F20" s="54">
        <f t="shared" si="1"/>
        <v>0</v>
      </c>
      <c r="G20" s="23"/>
      <c r="H20" s="50" t="s">
        <v>84</v>
      </c>
      <c r="I20" s="51"/>
      <c r="J20" s="52"/>
      <c r="K20" s="57">
        <v>0.85</v>
      </c>
      <c r="L20" s="24">
        <f t="shared" si="0"/>
        <v>0</v>
      </c>
      <c r="M20" s="58"/>
      <c r="N20" s="50" t="s">
        <v>115</v>
      </c>
      <c r="O20" s="51"/>
      <c r="P20" s="52"/>
      <c r="Q20" s="53">
        <v>3.6</v>
      </c>
      <c r="R20" s="54">
        <f t="shared" si="2"/>
        <v>0</v>
      </c>
      <c r="S20" s="185"/>
      <c r="T20" s="186"/>
      <c r="U20" s="187"/>
      <c r="V20" s="188"/>
      <c r="W20" s="188"/>
      <c r="X20" s="189"/>
    </row>
    <row r="21" spans="1:24" ht="44.25" customHeight="1" x14ac:dyDescent="0.55000000000000004">
      <c r="A21" s="23"/>
      <c r="B21" s="50" t="s">
        <v>68</v>
      </c>
      <c r="C21" s="51"/>
      <c r="D21" s="52"/>
      <c r="E21" s="53">
        <v>2.48</v>
      </c>
      <c r="F21" s="54">
        <f t="shared" si="1"/>
        <v>0</v>
      </c>
      <c r="G21" s="23"/>
      <c r="H21" s="50" t="s">
        <v>85</v>
      </c>
      <c r="I21" s="55"/>
      <c r="J21" s="52"/>
      <c r="K21" s="57">
        <v>5.05</v>
      </c>
      <c r="L21" s="24">
        <f t="shared" si="0"/>
        <v>0</v>
      </c>
      <c r="M21" s="58"/>
      <c r="N21" s="50" t="s">
        <v>116</v>
      </c>
      <c r="O21" s="51"/>
      <c r="P21" s="52"/>
      <c r="Q21" s="53">
        <v>1.5</v>
      </c>
      <c r="R21" s="54">
        <f t="shared" si="2"/>
        <v>0</v>
      </c>
      <c r="S21" s="185"/>
      <c r="T21" s="186"/>
      <c r="U21" s="187"/>
      <c r="V21" s="188"/>
      <c r="W21" s="188"/>
      <c r="X21" s="189"/>
    </row>
    <row r="22" spans="1:24" ht="44.25" customHeight="1" x14ac:dyDescent="0.55000000000000004">
      <c r="A22" s="23"/>
      <c r="B22" s="50" t="s">
        <v>26</v>
      </c>
      <c r="C22" s="51"/>
      <c r="D22" s="52"/>
      <c r="E22" s="53">
        <v>2.02</v>
      </c>
      <c r="F22" s="54">
        <f t="shared" si="1"/>
        <v>0</v>
      </c>
      <c r="G22" s="23"/>
      <c r="H22" s="50" t="s">
        <v>86</v>
      </c>
      <c r="I22" s="51"/>
      <c r="J22" s="52"/>
      <c r="K22" s="57">
        <v>4.99</v>
      </c>
      <c r="L22" s="24">
        <f t="shared" si="0"/>
        <v>0</v>
      </c>
      <c r="M22" s="25"/>
      <c r="N22" s="26"/>
      <c r="O22" s="19"/>
      <c r="P22" s="20"/>
      <c r="Q22" s="27"/>
      <c r="R22" s="24"/>
      <c r="S22" s="185"/>
      <c r="T22" s="186"/>
      <c r="U22" s="187"/>
      <c r="V22" s="188"/>
      <c r="W22" s="188"/>
      <c r="X22" s="189"/>
    </row>
    <row r="23" spans="1:24" ht="44.25" customHeight="1" x14ac:dyDescent="0.6">
      <c r="A23" s="23"/>
      <c r="B23" s="50" t="s">
        <v>69</v>
      </c>
      <c r="C23" s="51"/>
      <c r="D23" s="52"/>
      <c r="E23" s="53">
        <v>5.46</v>
      </c>
      <c r="F23" s="54">
        <f t="shared" si="1"/>
        <v>0</v>
      </c>
      <c r="G23" s="23"/>
      <c r="H23" s="50" t="s">
        <v>87</v>
      </c>
      <c r="I23" s="51"/>
      <c r="J23" s="52"/>
      <c r="K23" s="57">
        <v>4.87</v>
      </c>
      <c r="L23" s="24">
        <f t="shared" si="0"/>
        <v>0</v>
      </c>
      <c r="M23" s="28"/>
      <c r="N23" s="61" t="s">
        <v>66</v>
      </c>
      <c r="O23" s="19"/>
      <c r="P23" s="20"/>
      <c r="Q23" s="29"/>
      <c r="R23" s="24"/>
      <c r="S23" s="185"/>
      <c r="T23" s="186"/>
      <c r="U23" s="187"/>
      <c r="V23" s="188"/>
      <c r="W23" s="188"/>
      <c r="X23" s="189"/>
    </row>
    <row r="24" spans="1:24" ht="44.25" customHeight="1" x14ac:dyDescent="0.55000000000000004">
      <c r="A24" s="23"/>
      <c r="B24" s="50" t="s">
        <v>27</v>
      </c>
      <c r="C24" s="51"/>
      <c r="D24" s="52"/>
      <c r="E24" s="53">
        <v>2.46</v>
      </c>
      <c r="F24" s="54">
        <f t="shared" si="1"/>
        <v>0</v>
      </c>
      <c r="G24" s="23"/>
      <c r="H24" s="50" t="s">
        <v>28</v>
      </c>
      <c r="I24" s="51"/>
      <c r="J24" s="52"/>
      <c r="K24" s="53">
        <v>6.4</v>
      </c>
      <c r="L24" s="24">
        <f t="shared" si="0"/>
        <v>0</v>
      </c>
      <c r="M24" s="58"/>
      <c r="N24" s="50" t="s">
        <v>117</v>
      </c>
      <c r="O24" s="51"/>
      <c r="P24" s="52"/>
      <c r="Q24" s="53">
        <v>2.1</v>
      </c>
      <c r="R24" s="54">
        <f t="shared" ref="R24:R28" si="4">Q24*M24</f>
        <v>0</v>
      </c>
      <c r="S24" s="185"/>
      <c r="T24" s="186"/>
      <c r="U24" s="187"/>
      <c r="V24" s="188"/>
      <c r="W24" s="188"/>
      <c r="X24" s="189"/>
    </row>
    <row r="25" spans="1:24" ht="44.25" customHeight="1" x14ac:dyDescent="0.55000000000000004">
      <c r="A25" s="23"/>
      <c r="B25" s="50" t="s">
        <v>70</v>
      </c>
      <c r="C25" s="51"/>
      <c r="D25" s="52"/>
      <c r="E25" s="53">
        <v>1.86</v>
      </c>
      <c r="F25" s="54">
        <f t="shared" si="1"/>
        <v>0</v>
      </c>
      <c r="G25" s="23"/>
      <c r="H25" s="50" t="s">
        <v>88</v>
      </c>
      <c r="I25" s="51"/>
      <c r="J25" s="52"/>
      <c r="K25" s="53">
        <v>6.57</v>
      </c>
      <c r="L25" s="24">
        <f t="shared" si="0"/>
        <v>0</v>
      </c>
      <c r="M25" s="58"/>
      <c r="N25" s="50" t="s">
        <v>118</v>
      </c>
      <c r="O25" s="51"/>
      <c r="P25" s="52"/>
      <c r="Q25" s="53">
        <v>1.65</v>
      </c>
      <c r="R25" s="54">
        <f t="shared" si="4"/>
        <v>0</v>
      </c>
      <c r="S25" s="185"/>
      <c r="T25" s="186"/>
      <c r="U25" s="187"/>
      <c r="V25" s="188"/>
      <c r="W25" s="188"/>
      <c r="X25" s="189"/>
    </row>
    <row r="26" spans="1:24" ht="44.25" customHeight="1" x14ac:dyDescent="0.55000000000000004">
      <c r="A26" s="23"/>
      <c r="B26" s="50" t="s">
        <v>50</v>
      </c>
      <c r="C26" s="51"/>
      <c r="D26" s="52"/>
      <c r="E26" s="53">
        <v>2.7</v>
      </c>
      <c r="F26" s="54">
        <f t="shared" si="1"/>
        <v>0</v>
      </c>
      <c r="G26" s="23"/>
      <c r="H26" s="50" t="s">
        <v>89</v>
      </c>
      <c r="I26" s="51"/>
      <c r="J26" s="52"/>
      <c r="K26" s="53">
        <v>5.95</v>
      </c>
      <c r="L26" s="24">
        <f t="shared" si="0"/>
        <v>0</v>
      </c>
      <c r="M26" s="58"/>
      <c r="N26" s="50" t="s">
        <v>119</v>
      </c>
      <c r="O26" s="51"/>
      <c r="P26" s="52"/>
      <c r="Q26" s="53">
        <v>2.2999999999999998</v>
      </c>
      <c r="R26" s="54">
        <f t="shared" si="4"/>
        <v>0</v>
      </c>
      <c r="S26" s="185"/>
      <c r="T26" s="186"/>
      <c r="U26" s="187"/>
      <c r="V26" s="188"/>
      <c r="W26" s="188"/>
      <c r="X26" s="189"/>
    </row>
    <row r="27" spans="1:24" ht="44.25" customHeight="1" x14ac:dyDescent="0.55000000000000004">
      <c r="A27" s="25"/>
      <c r="B27" s="30"/>
      <c r="C27" s="19"/>
      <c r="D27" s="20"/>
      <c r="E27" s="27"/>
      <c r="F27" s="24"/>
      <c r="G27" s="23"/>
      <c r="H27" s="50" t="s">
        <v>90</v>
      </c>
      <c r="I27" s="51"/>
      <c r="J27" s="52"/>
      <c r="K27" s="57">
        <v>4.4000000000000004</v>
      </c>
      <c r="L27" s="24">
        <f>K27*G27</f>
        <v>0</v>
      </c>
      <c r="M27" s="58"/>
      <c r="N27" s="50" t="s">
        <v>120</v>
      </c>
      <c r="O27" s="51"/>
      <c r="P27" s="52"/>
      <c r="Q27" s="53">
        <v>1.6</v>
      </c>
      <c r="R27" s="54">
        <f t="shared" si="4"/>
        <v>0</v>
      </c>
      <c r="S27" s="185"/>
      <c r="T27" s="186"/>
      <c r="U27" s="187"/>
      <c r="V27" s="188"/>
      <c r="W27" s="188"/>
      <c r="X27" s="189"/>
    </row>
    <row r="28" spans="1:24" ht="44.25" customHeight="1" x14ac:dyDescent="0.6">
      <c r="A28" s="28"/>
      <c r="B28" s="61" t="s">
        <v>134</v>
      </c>
      <c r="C28" s="19"/>
      <c r="D28" s="20"/>
      <c r="E28" s="27"/>
      <c r="F28" s="24"/>
      <c r="G28" s="23"/>
      <c r="H28" s="50" t="s">
        <v>91</v>
      </c>
      <c r="I28" s="51"/>
      <c r="J28" s="52"/>
      <c r="K28" s="53">
        <v>3.07</v>
      </c>
      <c r="L28" s="24">
        <f>K28*G28</f>
        <v>0</v>
      </c>
      <c r="M28" s="58"/>
      <c r="N28" s="50" t="s">
        <v>121</v>
      </c>
      <c r="O28" s="51"/>
      <c r="P28" s="52"/>
      <c r="Q28" s="53">
        <v>1.4</v>
      </c>
      <c r="R28" s="54">
        <f t="shared" si="4"/>
        <v>0</v>
      </c>
      <c r="S28" s="185"/>
      <c r="T28" s="186"/>
      <c r="U28" s="187"/>
      <c r="V28" s="188"/>
      <c r="W28" s="188"/>
      <c r="X28" s="189"/>
    </row>
    <row r="29" spans="1:24" ht="44.25" customHeight="1" x14ac:dyDescent="0.55000000000000004">
      <c r="A29" s="23"/>
      <c r="B29" s="50" t="s">
        <v>71</v>
      </c>
      <c r="C29" s="55"/>
      <c r="D29" s="52"/>
      <c r="E29" s="53">
        <v>2.35</v>
      </c>
      <c r="F29" s="54">
        <f t="shared" si="1"/>
        <v>0</v>
      </c>
      <c r="G29" s="23"/>
      <c r="H29" s="50" t="s">
        <v>142</v>
      </c>
      <c r="I29" s="51"/>
      <c r="J29" s="52"/>
      <c r="K29" s="53">
        <v>4.2</v>
      </c>
      <c r="L29" s="24">
        <f>K29*G29</f>
        <v>0</v>
      </c>
      <c r="M29" s="25"/>
      <c r="N29" s="26"/>
      <c r="O29" s="19"/>
      <c r="P29" s="20"/>
      <c r="Q29" s="27"/>
      <c r="R29" s="24"/>
      <c r="S29" s="185"/>
      <c r="T29" s="186"/>
      <c r="U29" s="187"/>
      <c r="V29" s="188"/>
      <c r="W29" s="188"/>
      <c r="X29" s="189"/>
    </row>
    <row r="30" spans="1:24" ht="44.25" customHeight="1" x14ac:dyDescent="0.6">
      <c r="A30" s="23"/>
      <c r="B30" s="50" t="s">
        <v>72</v>
      </c>
      <c r="C30" s="51"/>
      <c r="D30" s="52"/>
      <c r="E30" s="53">
        <v>2.0499999999999998</v>
      </c>
      <c r="F30" s="54">
        <f t="shared" si="1"/>
        <v>0</v>
      </c>
      <c r="G30" s="23"/>
      <c r="H30" s="202" t="s">
        <v>65</v>
      </c>
      <c r="I30" s="203"/>
      <c r="J30" s="203"/>
      <c r="K30" s="27"/>
      <c r="L30" s="24"/>
      <c r="M30" s="25"/>
      <c r="N30" s="61" t="s">
        <v>61</v>
      </c>
      <c r="O30" s="19"/>
      <c r="P30" s="20"/>
      <c r="Q30" s="29"/>
      <c r="R30" s="24"/>
      <c r="S30" s="185"/>
      <c r="T30" s="186"/>
      <c r="U30" s="187"/>
      <c r="V30" s="188"/>
      <c r="W30" s="188"/>
      <c r="X30" s="189"/>
    </row>
    <row r="31" spans="1:24" ht="44.25" customHeight="1" x14ac:dyDescent="0.55000000000000004">
      <c r="A31" s="23"/>
      <c r="B31" s="50" t="s">
        <v>73</v>
      </c>
      <c r="C31" s="51"/>
      <c r="D31" s="52"/>
      <c r="E31" s="53">
        <v>2.35</v>
      </c>
      <c r="F31" s="54">
        <f t="shared" si="1"/>
        <v>0</v>
      </c>
      <c r="G31" s="25"/>
      <c r="H31" s="26"/>
      <c r="I31" s="19"/>
      <c r="J31" s="20"/>
      <c r="K31" s="27"/>
      <c r="L31" s="24"/>
      <c r="M31" s="58"/>
      <c r="N31" s="50" t="s">
        <v>122</v>
      </c>
      <c r="O31" s="51"/>
      <c r="P31" s="52"/>
      <c r="Q31" s="53">
        <v>2.06</v>
      </c>
      <c r="R31" s="54">
        <f t="shared" ref="R31:R35" si="5">Q31*M31</f>
        <v>0</v>
      </c>
      <c r="S31" s="185"/>
      <c r="T31" s="186"/>
      <c r="U31" s="187"/>
      <c r="V31" s="188"/>
      <c r="W31" s="188"/>
      <c r="X31" s="189"/>
    </row>
    <row r="32" spans="1:24" ht="44.25" customHeight="1" x14ac:dyDescent="0.6">
      <c r="A32" s="23"/>
      <c r="B32" s="50" t="s">
        <v>140</v>
      </c>
      <c r="C32" s="55"/>
      <c r="D32" s="52"/>
      <c r="E32" s="53">
        <v>2.02</v>
      </c>
      <c r="F32" s="54">
        <f t="shared" si="1"/>
        <v>0</v>
      </c>
      <c r="G32" s="25"/>
      <c r="H32" s="61" t="s">
        <v>53</v>
      </c>
      <c r="I32" s="15"/>
      <c r="J32" s="15"/>
      <c r="K32" s="32"/>
      <c r="L32" s="33"/>
      <c r="M32" s="58"/>
      <c r="N32" s="50" t="s">
        <v>123</v>
      </c>
      <c r="O32" s="51"/>
      <c r="P32" s="52"/>
      <c r="Q32" s="53">
        <v>2.75</v>
      </c>
      <c r="R32" s="54">
        <f t="shared" si="5"/>
        <v>0</v>
      </c>
      <c r="S32" s="185"/>
      <c r="T32" s="186"/>
      <c r="U32" s="187"/>
      <c r="V32" s="188"/>
      <c r="W32" s="188"/>
      <c r="X32" s="189"/>
    </row>
    <row r="33" spans="1:24" ht="44.25" customHeight="1" x14ac:dyDescent="0.55000000000000004">
      <c r="A33" s="23"/>
      <c r="B33" s="56" t="s">
        <v>74</v>
      </c>
      <c r="C33" s="51"/>
      <c r="D33" s="52"/>
      <c r="E33" s="53">
        <v>2.48</v>
      </c>
      <c r="F33" s="54">
        <f t="shared" si="1"/>
        <v>0</v>
      </c>
      <c r="G33" s="23"/>
      <c r="H33" s="50" t="s">
        <v>92</v>
      </c>
      <c r="I33" s="51"/>
      <c r="J33" s="52"/>
      <c r="K33" s="53">
        <v>3.91</v>
      </c>
      <c r="L33" s="54">
        <f>K33*G33</f>
        <v>0</v>
      </c>
      <c r="M33" s="58"/>
      <c r="N33" s="50" t="s">
        <v>124</v>
      </c>
      <c r="O33" s="51"/>
      <c r="P33" s="52"/>
      <c r="Q33" s="53">
        <v>3.3</v>
      </c>
      <c r="R33" s="54">
        <f t="shared" si="5"/>
        <v>0</v>
      </c>
      <c r="S33" s="185"/>
      <c r="T33" s="186"/>
      <c r="U33" s="187"/>
      <c r="V33" s="188"/>
      <c r="W33" s="188"/>
      <c r="X33" s="189"/>
    </row>
    <row r="34" spans="1:24" ht="44.25" customHeight="1" x14ac:dyDescent="0.55000000000000004">
      <c r="A34" s="23"/>
      <c r="B34" s="50" t="s">
        <v>75</v>
      </c>
      <c r="C34" s="51"/>
      <c r="D34" s="52"/>
      <c r="E34" s="53">
        <v>2.48</v>
      </c>
      <c r="F34" s="54">
        <f t="shared" si="1"/>
        <v>0</v>
      </c>
      <c r="G34" s="23"/>
      <c r="H34" s="50" t="s">
        <v>93</v>
      </c>
      <c r="I34" s="51"/>
      <c r="J34" s="52"/>
      <c r="K34" s="53">
        <v>2.8</v>
      </c>
      <c r="L34" s="54">
        <f t="shared" ref="L34:L38" si="6">K34*G34</f>
        <v>0</v>
      </c>
      <c r="M34" s="58"/>
      <c r="N34" s="50" t="s">
        <v>125</v>
      </c>
      <c r="O34" s="51"/>
      <c r="P34" s="52"/>
      <c r="Q34" s="53">
        <v>22.94</v>
      </c>
      <c r="R34" s="54">
        <f t="shared" si="5"/>
        <v>0</v>
      </c>
      <c r="S34" s="185"/>
      <c r="T34" s="186"/>
      <c r="U34" s="187"/>
      <c r="V34" s="188"/>
      <c r="W34" s="188"/>
      <c r="X34" s="189"/>
    </row>
    <row r="35" spans="1:24" ht="44.25" customHeight="1" x14ac:dyDescent="0.55000000000000004">
      <c r="A35" s="25"/>
      <c r="B35" s="26"/>
      <c r="C35" s="19"/>
      <c r="D35" s="20"/>
      <c r="E35" s="27"/>
      <c r="F35" s="24"/>
      <c r="G35" s="23"/>
      <c r="H35" s="50" t="s">
        <v>94</v>
      </c>
      <c r="I35" s="51"/>
      <c r="J35" s="52"/>
      <c r="K35" s="53">
        <v>3.91</v>
      </c>
      <c r="L35" s="54">
        <f t="shared" si="6"/>
        <v>0</v>
      </c>
      <c r="M35" s="58"/>
      <c r="N35" s="50" t="s">
        <v>126</v>
      </c>
      <c r="O35" s="51"/>
      <c r="P35" s="52"/>
      <c r="Q35" s="53">
        <v>12.3</v>
      </c>
      <c r="R35" s="54">
        <f t="shared" si="5"/>
        <v>0</v>
      </c>
      <c r="S35" s="185"/>
      <c r="T35" s="186"/>
      <c r="U35" s="187"/>
      <c r="V35" s="188"/>
      <c r="W35" s="188"/>
      <c r="X35" s="189"/>
    </row>
    <row r="36" spans="1:24" ht="44.25" customHeight="1" x14ac:dyDescent="0.6">
      <c r="A36" s="28"/>
      <c r="B36" s="61" t="s">
        <v>59</v>
      </c>
      <c r="C36" s="19"/>
      <c r="D36" s="20"/>
      <c r="E36" s="27"/>
      <c r="F36" s="24"/>
      <c r="G36" s="23"/>
      <c r="H36" s="50" t="s">
        <v>95</v>
      </c>
      <c r="I36" s="51"/>
      <c r="J36" s="52"/>
      <c r="K36" s="53">
        <v>3.05</v>
      </c>
      <c r="L36" s="54">
        <f t="shared" si="6"/>
        <v>0</v>
      </c>
      <c r="M36" s="25"/>
      <c r="N36" s="26"/>
      <c r="O36" s="19"/>
      <c r="P36" s="20"/>
      <c r="Q36" s="29"/>
      <c r="R36" s="24"/>
      <c r="S36" s="185"/>
      <c r="T36" s="186"/>
      <c r="U36" s="187"/>
      <c r="V36" s="188"/>
      <c r="W36" s="188"/>
      <c r="X36" s="189"/>
    </row>
    <row r="37" spans="1:24" ht="44.25" x14ac:dyDescent="0.55000000000000004">
      <c r="A37" s="23"/>
      <c r="B37" s="50" t="s">
        <v>76</v>
      </c>
      <c r="C37" s="51"/>
      <c r="D37" s="52"/>
      <c r="E37" s="53">
        <v>11.2</v>
      </c>
      <c r="F37" s="54">
        <f t="shared" si="1"/>
        <v>0</v>
      </c>
      <c r="G37" s="23"/>
      <c r="H37" s="50" t="s">
        <v>96</v>
      </c>
      <c r="I37" s="51"/>
      <c r="J37" s="52"/>
      <c r="K37" s="53">
        <v>2.99</v>
      </c>
      <c r="L37" s="54">
        <f t="shared" si="6"/>
        <v>0</v>
      </c>
      <c r="M37" s="25"/>
      <c r="N37" s="26"/>
      <c r="O37" s="19"/>
      <c r="P37" s="20"/>
      <c r="Q37" s="29"/>
      <c r="R37" s="24"/>
      <c r="S37" s="185"/>
      <c r="T37" s="186"/>
      <c r="U37" s="187"/>
      <c r="V37" s="188"/>
      <c r="W37" s="188"/>
      <c r="X37" s="189"/>
    </row>
    <row r="38" spans="1:24" ht="44.25" customHeight="1" x14ac:dyDescent="0.6">
      <c r="A38" s="23"/>
      <c r="B38" s="50" t="s">
        <v>77</v>
      </c>
      <c r="C38" s="51"/>
      <c r="D38" s="52"/>
      <c r="E38" s="53">
        <v>14.79</v>
      </c>
      <c r="F38" s="54">
        <f t="shared" si="1"/>
        <v>0</v>
      </c>
      <c r="G38" s="23"/>
      <c r="H38" s="50" t="s">
        <v>97</v>
      </c>
      <c r="I38" s="51"/>
      <c r="J38" s="52"/>
      <c r="K38" s="53">
        <v>1.75</v>
      </c>
      <c r="L38" s="54">
        <f t="shared" si="6"/>
        <v>0</v>
      </c>
      <c r="M38" s="25"/>
      <c r="N38" s="61" t="s">
        <v>62</v>
      </c>
      <c r="O38" s="19"/>
      <c r="P38" s="20"/>
      <c r="Q38" s="29"/>
      <c r="R38" s="24"/>
      <c r="S38" s="185"/>
      <c r="T38" s="186"/>
      <c r="U38" s="187"/>
      <c r="V38" s="188"/>
      <c r="W38" s="188"/>
      <c r="X38" s="189"/>
    </row>
    <row r="39" spans="1:24" ht="44.25" customHeight="1" x14ac:dyDescent="0.55000000000000004">
      <c r="A39" s="23"/>
      <c r="B39" s="50" t="s">
        <v>78</v>
      </c>
      <c r="C39" s="51"/>
      <c r="D39" s="52"/>
      <c r="E39" s="53">
        <v>13.8</v>
      </c>
      <c r="F39" s="54">
        <f t="shared" si="1"/>
        <v>0</v>
      </c>
      <c r="G39" s="25"/>
      <c r="H39" s="26"/>
      <c r="I39" s="19"/>
      <c r="J39" s="20"/>
      <c r="K39" s="27"/>
      <c r="L39" s="24"/>
      <c r="M39" s="58"/>
      <c r="N39" s="50" t="s">
        <v>29</v>
      </c>
      <c r="O39" s="51"/>
      <c r="P39" s="52"/>
      <c r="Q39" s="53">
        <v>1</v>
      </c>
      <c r="R39" s="54">
        <f>Q39*M39</f>
        <v>0</v>
      </c>
      <c r="S39" s="185"/>
      <c r="T39" s="186"/>
      <c r="U39" s="187"/>
      <c r="V39" s="188"/>
      <c r="W39" s="188"/>
      <c r="X39" s="189"/>
    </row>
    <row r="40" spans="1:24" ht="44.25" customHeight="1" x14ac:dyDescent="0.6">
      <c r="A40" s="23"/>
      <c r="B40" s="50" t="s">
        <v>79</v>
      </c>
      <c r="C40" s="51"/>
      <c r="D40" s="52"/>
      <c r="E40" s="53">
        <v>12.9</v>
      </c>
      <c r="F40" s="54">
        <f t="shared" si="1"/>
        <v>0</v>
      </c>
      <c r="G40" s="25"/>
      <c r="H40" s="61" t="s">
        <v>54</v>
      </c>
      <c r="I40" s="19"/>
      <c r="J40" s="20"/>
      <c r="K40" s="27"/>
      <c r="L40" s="24"/>
      <c r="M40" s="58"/>
      <c r="N40" s="50" t="s">
        <v>30</v>
      </c>
      <c r="O40" s="51"/>
      <c r="P40" s="52"/>
      <c r="Q40" s="57">
        <v>2.1</v>
      </c>
      <c r="R40" s="54">
        <f t="shared" ref="R40:R47" si="7">Q40*M40</f>
        <v>0</v>
      </c>
      <c r="S40" s="185"/>
      <c r="T40" s="186"/>
      <c r="U40" s="187"/>
      <c r="V40" s="188"/>
      <c r="W40" s="188"/>
      <c r="X40" s="189"/>
    </row>
    <row r="41" spans="1:24" ht="44.25" customHeight="1" x14ac:dyDescent="0.55000000000000004">
      <c r="A41" s="23"/>
      <c r="B41" s="50" t="s">
        <v>141</v>
      </c>
      <c r="C41" s="51"/>
      <c r="D41" s="52"/>
      <c r="E41" s="53">
        <v>14.92</v>
      </c>
      <c r="F41" s="54">
        <f t="shared" ref="F41:F42" si="8">E41*A41</f>
        <v>0</v>
      </c>
      <c r="G41" s="23"/>
      <c r="H41" s="50" t="s">
        <v>98</v>
      </c>
      <c r="I41" s="51"/>
      <c r="J41" s="52"/>
      <c r="K41" s="53">
        <v>1.85</v>
      </c>
      <c r="L41" s="54">
        <f t="shared" ref="L41:L43" si="9">K41*G41</f>
        <v>0</v>
      </c>
      <c r="M41" s="58"/>
      <c r="N41" s="50" t="s">
        <v>127</v>
      </c>
      <c r="O41" s="51"/>
      <c r="P41" s="52"/>
      <c r="Q41" s="53">
        <v>1.05</v>
      </c>
      <c r="R41" s="54">
        <f t="shared" si="7"/>
        <v>0</v>
      </c>
      <c r="S41" s="185"/>
      <c r="T41" s="186"/>
      <c r="U41" s="187"/>
      <c r="V41" s="188"/>
      <c r="W41" s="188"/>
      <c r="X41" s="189"/>
    </row>
    <row r="42" spans="1:24" ht="44.25" customHeight="1" x14ac:dyDescent="0.55000000000000004">
      <c r="A42" s="23"/>
      <c r="B42" s="50" t="s">
        <v>80</v>
      </c>
      <c r="C42" s="51"/>
      <c r="D42" s="52"/>
      <c r="E42" s="53">
        <v>9.8000000000000007</v>
      </c>
      <c r="F42" s="54">
        <f t="shared" si="8"/>
        <v>0</v>
      </c>
      <c r="G42" s="23"/>
      <c r="H42" s="50" t="s">
        <v>99</v>
      </c>
      <c r="I42" s="51"/>
      <c r="J42" s="52"/>
      <c r="K42" s="53">
        <v>1.85</v>
      </c>
      <c r="L42" s="54">
        <f t="shared" si="9"/>
        <v>0</v>
      </c>
      <c r="M42" s="58"/>
      <c r="N42" s="50" t="s">
        <v>128</v>
      </c>
      <c r="O42" s="51"/>
      <c r="P42" s="52"/>
      <c r="Q42" s="59">
        <v>1.89</v>
      </c>
      <c r="R42" s="54">
        <f t="shared" si="7"/>
        <v>0</v>
      </c>
      <c r="S42" s="6"/>
      <c r="T42" s="7"/>
      <c r="U42" s="8"/>
      <c r="V42" s="199"/>
      <c r="W42" s="200"/>
      <c r="X42" s="201"/>
    </row>
    <row r="43" spans="1:24" ht="44.25" customHeight="1" x14ac:dyDescent="0.55000000000000004">
      <c r="A43" s="23"/>
      <c r="B43" s="50"/>
      <c r="C43" s="51"/>
      <c r="D43" s="52"/>
      <c r="E43" s="27"/>
      <c r="F43" s="54"/>
      <c r="G43" s="23"/>
      <c r="H43" s="50" t="s">
        <v>100</v>
      </c>
      <c r="I43" s="51"/>
      <c r="J43" s="52"/>
      <c r="K43" s="53">
        <v>2.5499999999999998</v>
      </c>
      <c r="L43" s="54">
        <f t="shared" si="9"/>
        <v>0</v>
      </c>
      <c r="M43" s="58"/>
      <c r="N43" s="50" t="s">
        <v>129</v>
      </c>
      <c r="O43" s="51"/>
      <c r="P43" s="52"/>
      <c r="Q43" s="59">
        <v>2.94</v>
      </c>
      <c r="R43" s="54">
        <f t="shared" si="7"/>
        <v>0</v>
      </c>
      <c r="S43" s="6"/>
      <c r="T43" s="7"/>
      <c r="U43" s="8"/>
      <c r="V43" s="34"/>
      <c r="W43" s="34"/>
      <c r="X43" s="35"/>
    </row>
    <row r="44" spans="1:24" ht="44.25" customHeight="1" x14ac:dyDescent="0.6">
      <c r="A44" s="25"/>
      <c r="B44" s="61" t="s">
        <v>60</v>
      </c>
      <c r="C44" s="19"/>
      <c r="D44" s="20"/>
      <c r="E44" s="27"/>
      <c r="F44" s="24"/>
      <c r="G44" s="23"/>
      <c r="H44" s="50" t="s">
        <v>101</v>
      </c>
      <c r="I44" s="51"/>
      <c r="J44" s="52"/>
      <c r="K44" s="53">
        <v>3.91</v>
      </c>
      <c r="L44" s="54">
        <f>K44*G44</f>
        <v>0</v>
      </c>
      <c r="M44" s="58"/>
      <c r="N44" s="50" t="s">
        <v>130</v>
      </c>
      <c r="O44" s="51"/>
      <c r="P44" s="52"/>
      <c r="Q44" s="57">
        <v>3.32</v>
      </c>
      <c r="R44" s="54">
        <f t="shared" si="7"/>
        <v>0</v>
      </c>
      <c r="S44" s="185"/>
      <c r="T44" s="186"/>
      <c r="U44" s="187"/>
      <c r="V44" s="199"/>
      <c r="W44" s="200"/>
      <c r="X44" s="201"/>
    </row>
    <row r="45" spans="1:24" ht="44.25" customHeight="1" x14ac:dyDescent="0.55000000000000004">
      <c r="A45" s="23"/>
      <c r="B45" s="50" t="s">
        <v>51</v>
      </c>
      <c r="C45" s="51"/>
      <c r="D45" s="52"/>
      <c r="E45" s="53">
        <v>2</v>
      </c>
      <c r="F45" s="54">
        <f t="shared" ref="F45:F48" si="10">E45*A45</f>
        <v>0</v>
      </c>
      <c r="G45" s="23"/>
      <c r="H45" s="50" t="s">
        <v>102</v>
      </c>
      <c r="I45" s="51"/>
      <c r="J45" s="52"/>
      <c r="K45" s="53">
        <v>3.95</v>
      </c>
      <c r="L45" s="54">
        <f>K45*G45</f>
        <v>0</v>
      </c>
      <c r="M45" s="58"/>
      <c r="N45" s="50" t="s">
        <v>131</v>
      </c>
      <c r="O45" s="51"/>
      <c r="P45" s="52"/>
      <c r="Q45" s="57">
        <v>2.0499999999999998</v>
      </c>
      <c r="R45" s="54">
        <f t="shared" si="7"/>
        <v>0</v>
      </c>
      <c r="S45" s="185"/>
      <c r="T45" s="186"/>
      <c r="U45" s="187"/>
      <c r="V45" s="188"/>
      <c r="W45" s="188"/>
      <c r="X45" s="189"/>
    </row>
    <row r="46" spans="1:24" ht="44.25" customHeight="1" x14ac:dyDescent="0.55000000000000004">
      <c r="A46" s="23"/>
      <c r="B46" s="50" t="s">
        <v>57</v>
      </c>
      <c r="C46" s="51"/>
      <c r="D46" s="52"/>
      <c r="E46" s="53">
        <v>0.28999999999999998</v>
      </c>
      <c r="F46" s="54">
        <f t="shared" si="10"/>
        <v>0</v>
      </c>
      <c r="G46" s="25"/>
      <c r="H46" s="26"/>
      <c r="I46" s="19"/>
      <c r="J46" s="20"/>
      <c r="K46" s="27"/>
      <c r="L46" s="24"/>
      <c r="M46" s="58"/>
      <c r="N46" s="50" t="s">
        <v>132</v>
      </c>
      <c r="O46" s="51"/>
      <c r="P46" s="52"/>
      <c r="Q46" s="59">
        <v>1.25</v>
      </c>
      <c r="R46" s="54">
        <f t="shared" si="7"/>
        <v>0</v>
      </c>
      <c r="S46" s="185"/>
      <c r="T46" s="186"/>
      <c r="U46" s="187"/>
      <c r="V46" s="188"/>
      <c r="W46" s="188"/>
      <c r="X46" s="189"/>
    </row>
    <row r="47" spans="1:24" ht="44.25" customHeight="1" x14ac:dyDescent="0.6">
      <c r="A47" s="23"/>
      <c r="B47" s="50" t="s">
        <v>52</v>
      </c>
      <c r="C47" s="51"/>
      <c r="D47" s="52"/>
      <c r="E47" s="53">
        <v>11.3</v>
      </c>
      <c r="F47" s="54">
        <f t="shared" si="10"/>
        <v>0</v>
      </c>
      <c r="G47" s="25"/>
      <c r="H47" s="61" t="s">
        <v>55</v>
      </c>
      <c r="I47" s="19"/>
      <c r="J47" s="20"/>
      <c r="K47" s="29"/>
      <c r="L47" s="24"/>
      <c r="M47" s="58"/>
      <c r="N47" s="50" t="s">
        <v>133</v>
      </c>
      <c r="O47" s="51"/>
      <c r="P47" s="52"/>
      <c r="Q47" s="59">
        <v>1.71</v>
      </c>
      <c r="R47" s="54">
        <f t="shared" si="7"/>
        <v>0</v>
      </c>
      <c r="S47" s="185"/>
      <c r="T47" s="186"/>
      <c r="U47" s="187"/>
      <c r="V47" s="188"/>
      <c r="W47" s="188"/>
      <c r="X47" s="189"/>
    </row>
    <row r="48" spans="1:24" ht="44.25" customHeight="1" x14ac:dyDescent="0.55000000000000004">
      <c r="A48" s="23"/>
      <c r="B48" s="50" t="s">
        <v>136</v>
      </c>
      <c r="C48" s="51"/>
      <c r="D48" s="52"/>
      <c r="E48" s="53">
        <v>42</v>
      </c>
      <c r="F48" s="54">
        <f t="shared" si="10"/>
        <v>0</v>
      </c>
      <c r="G48" s="23"/>
      <c r="H48" s="50" t="s">
        <v>103</v>
      </c>
      <c r="I48" s="55"/>
      <c r="J48" s="52"/>
      <c r="K48" s="57">
        <v>2.98</v>
      </c>
      <c r="L48" s="54">
        <f>K48*G48</f>
        <v>0</v>
      </c>
      <c r="M48" s="25"/>
      <c r="N48" s="36"/>
      <c r="O48" s="19"/>
      <c r="P48" s="20"/>
      <c r="Q48" s="29"/>
      <c r="R48" s="24"/>
      <c r="S48" s="185"/>
      <c r="T48" s="186"/>
      <c r="U48" s="187"/>
      <c r="V48" s="188"/>
      <c r="W48" s="188"/>
      <c r="X48" s="189"/>
    </row>
    <row r="49" spans="1:24" ht="44.25" customHeight="1" x14ac:dyDescent="0.55000000000000004">
      <c r="A49" s="25"/>
      <c r="B49" s="50"/>
      <c r="C49" s="51"/>
      <c r="D49" s="52"/>
      <c r="E49" s="52"/>
      <c r="F49" s="54"/>
      <c r="G49" s="23"/>
      <c r="H49" s="50" t="s">
        <v>104</v>
      </c>
      <c r="I49" s="51"/>
      <c r="J49" s="52"/>
      <c r="K49" s="57">
        <v>2.98</v>
      </c>
      <c r="L49" s="54">
        <f>K49*G49</f>
        <v>0</v>
      </c>
      <c r="M49" s="25"/>
      <c r="N49" s="26"/>
      <c r="O49" s="19"/>
      <c r="P49" s="20"/>
      <c r="Q49" s="29"/>
      <c r="R49" s="24"/>
      <c r="S49" s="37"/>
      <c r="T49" s="38"/>
      <c r="U49" s="39"/>
      <c r="V49" s="188"/>
      <c r="W49" s="188"/>
      <c r="X49" s="189"/>
    </row>
    <row r="50" spans="1:24" ht="44.25" customHeight="1" x14ac:dyDescent="0.55000000000000004">
      <c r="A50" s="25"/>
      <c r="B50" s="49"/>
      <c r="C50" s="19"/>
      <c r="D50" s="20"/>
      <c r="E50" s="27"/>
      <c r="F50" s="24"/>
      <c r="G50" s="23"/>
      <c r="H50" s="50" t="s">
        <v>105</v>
      </c>
      <c r="I50" s="55"/>
      <c r="J50" s="52"/>
      <c r="K50" s="57">
        <v>3.9</v>
      </c>
      <c r="L50" s="54">
        <f>K50*G50</f>
        <v>0</v>
      </c>
      <c r="M50" s="25"/>
      <c r="N50" s="26"/>
      <c r="O50" s="19"/>
      <c r="P50" s="20"/>
      <c r="Q50" s="40"/>
      <c r="R50" s="24"/>
      <c r="S50" s="185"/>
      <c r="T50" s="186"/>
      <c r="U50" s="187"/>
      <c r="V50" s="188"/>
      <c r="W50" s="188"/>
      <c r="X50" s="189"/>
    </row>
    <row r="51" spans="1:24" ht="45.95" customHeight="1" x14ac:dyDescent="0.55000000000000004">
      <c r="A51" s="25"/>
      <c r="B51" s="49"/>
      <c r="C51" s="19"/>
      <c r="D51" s="20"/>
      <c r="E51" s="27"/>
      <c r="F51" s="24"/>
      <c r="G51" s="23"/>
      <c r="H51" s="56" t="s">
        <v>106</v>
      </c>
      <c r="I51" s="51"/>
      <c r="J51" s="52"/>
      <c r="K51" s="57">
        <v>2.9</v>
      </c>
      <c r="L51" s="54">
        <f>K51*G51</f>
        <v>0</v>
      </c>
      <c r="M51" s="25"/>
      <c r="N51" s="26"/>
      <c r="O51" s="19"/>
      <c r="P51" s="20"/>
      <c r="Q51" s="29"/>
      <c r="R51" s="24"/>
      <c r="S51" s="185"/>
      <c r="T51" s="186"/>
      <c r="U51" s="187"/>
      <c r="V51" s="188"/>
      <c r="W51" s="188"/>
      <c r="X51" s="189"/>
    </row>
    <row r="52" spans="1:24" ht="44.25" customHeight="1" x14ac:dyDescent="0.55000000000000004">
      <c r="A52" s="25"/>
      <c r="B52" s="49"/>
      <c r="C52" s="19"/>
      <c r="D52" s="20"/>
      <c r="E52" s="27"/>
      <c r="F52" s="24"/>
      <c r="G52" s="23"/>
      <c r="H52" s="50" t="s">
        <v>107</v>
      </c>
      <c r="I52" s="51"/>
      <c r="J52" s="52"/>
      <c r="K52" s="57">
        <v>2.9</v>
      </c>
      <c r="L52" s="54">
        <f>K52*G52</f>
        <v>0</v>
      </c>
      <c r="M52" s="25"/>
      <c r="N52" s="26"/>
      <c r="O52" s="19"/>
      <c r="P52" s="20"/>
      <c r="Q52" s="40"/>
      <c r="R52" s="24"/>
      <c r="S52" s="185"/>
      <c r="T52" s="186"/>
      <c r="U52" s="187"/>
      <c r="V52" s="188"/>
      <c r="W52" s="188"/>
      <c r="X52" s="189"/>
    </row>
    <row r="53" spans="1:24" ht="44.25" customHeight="1" x14ac:dyDescent="0.55000000000000004">
      <c r="A53" s="25"/>
      <c r="B53" s="49"/>
      <c r="C53" s="19"/>
      <c r="D53" s="20"/>
      <c r="E53" s="27"/>
      <c r="F53" s="24"/>
      <c r="G53" s="25"/>
      <c r="H53" s="26"/>
      <c r="I53" s="19"/>
      <c r="J53" s="20"/>
      <c r="K53" s="29"/>
      <c r="L53" s="24"/>
      <c r="M53" s="25"/>
      <c r="N53" s="26"/>
      <c r="O53" s="19"/>
      <c r="P53" s="20"/>
      <c r="Q53" s="40"/>
      <c r="R53" s="24"/>
      <c r="S53" s="185"/>
      <c r="T53" s="186"/>
      <c r="U53" s="187"/>
      <c r="V53" s="188"/>
      <c r="W53" s="188"/>
      <c r="X53" s="189"/>
    </row>
    <row r="54" spans="1:24" ht="44.25" customHeight="1" x14ac:dyDescent="0.6">
      <c r="A54" s="25"/>
      <c r="B54" s="49"/>
      <c r="C54" s="31"/>
      <c r="D54" s="20"/>
      <c r="E54" s="27"/>
      <c r="F54" s="24"/>
      <c r="G54" s="25"/>
      <c r="H54" s="61" t="s">
        <v>64</v>
      </c>
      <c r="I54" s="19"/>
      <c r="J54" s="20"/>
      <c r="K54" s="29"/>
      <c r="L54" s="24"/>
      <c r="M54" s="25"/>
      <c r="N54" s="79"/>
      <c r="O54" s="80"/>
      <c r="P54" s="81"/>
      <c r="Q54" s="40"/>
      <c r="R54" s="24"/>
      <c r="S54" s="37"/>
      <c r="T54" s="38"/>
      <c r="U54" s="39"/>
      <c r="V54" s="188"/>
      <c r="W54" s="188"/>
      <c r="X54" s="189"/>
    </row>
    <row r="55" spans="1:24" ht="44.25" customHeight="1" x14ac:dyDescent="0.55000000000000004">
      <c r="A55" s="14"/>
      <c r="B55" s="49"/>
      <c r="C55" s="31"/>
      <c r="D55" s="20"/>
      <c r="E55" s="27"/>
      <c r="F55" s="24"/>
      <c r="G55" s="23"/>
      <c r="H55" s="50" t="s">
        <v>108</v>
      </c>
      <c r="I55" s="51"/>
      <c r="J55" s="52"/>
      <c r="K55" s="57">
        <v>2.4</v>
      </c>
      <c r="L55" s="54">
        <f>K55*G55</f>
        <v>0</v>
      </c>
      <c r="M55" s="25"/>
      <c r="N55" s="204" t="s">
        <v>147</v>
      </c>
      <c r="O55" s="204"/>
      <c r="P55" s="204"/>
      <c r="Q55" s="97" t="s">
        <v>32</v>
      </c>
      <c r="R55" s="98">
        <f>SUM(R16:R21,R24:R28,R31:R35,R39:R47)</f>
        <v>0</v>
      </c>
      <c r="S55" s="37"/>
      <c r="T55" s="38"/>
      <c r="U55" s="39"/>
      <c r="V55" s="188"/>
      <c r="W55" s="188"/>
      <c r="X55" s="189"/>
    </row>
    <row r="56" spans="1:24" ht="44.25" customHeight="1" x14ac:dyDescent="0.55000000000000004">
      <c r="A56" s="42"/>
      <c r="B56" s="49"/>
      <c r="C56" s="31"/>
      <c r="D56" s="20"/>
      <c r="E56" s="27"/>
      <c r="F56" s="24"/>
      <c r="G56" s="23"/>
      <c r="H56" s="50" t="s">
        <v>109</v>
      </c>
      <c r="I56" s="51"/>
      <c r="J56" s="52"/>
      <c r="K56" s="53">
        <v>1.6</v>
      </c>
      <c r="L56" s="54">
        <f t="shared" ref="L56:L57" si="11">K56*G56</f>
        <v>0</v>
      </c>
      <c r="M56" s="25"/>
      <c r="N56" s="205" t="s">
        <v>146</v>
      </c>
      <c r="O56" s="205"/>
      <c r="P56" s="205"/>
      <c r="Q56" s="99" t="s">
        <v>32</v>
      </c>
      <c r="R56" s="100">
        <f>(R55*1.07)-R55</f>
        <v>0</v>
      </c>
      <c r="S56" s="37"/>
      <c r="T56" s="38"/>
      <c r="U56" s="39"/>
      <c r="V56" s="188"/>
      <c r="W56" s="188"/>
      <c r="X56" s="189"/>
    </row>
    <row r="57" spans="1:24" ht="44.25" customHeight="1" x14ac:dyDescent="0.55000000000000004">
      <c r="A57" s="43" t="s">
        <v>143</v>
      </c>
      <c r="B57" s="50" t="s">
        <v>47</v>
      </c>
      <c r="C57" s="44"/>
      <c r="D57" s="44"/>
      <c r="E57" s="62">
        <v>10.8</v>
      </c>
      <c r="F57" s="60">
        <f>E57*A57</f>
        <v>10.8</v>
      </c>
      <c r="G57" s="23"/>
      <c r="H57" s="50" t="s">
        <v>110</v>
      </c>
      <c r="I57" s="51"/>
      <c r="J57" s="52"/>
      <c r="K57" s="53">
        <v>2.95</v>
      </c>
      <c r="L57" s="54">
        <f t="shared" si="11"/>
        <v>0</v>
      </c>
      <c r="M57" s="25"/>
      <c r="N57" s="82"/>
      <c r="O57" s="83"/>
      <c r="P57" s="84"/>
      <c r="Q57" s="40"/>
      <c r="R57" s="24"/>
      <c r="S57" s="37"/>
      <c r="T57" s="38"/>
      <c r="U57" s="39"/>
      <c r="V57" s="188"/>
      <c r="W57" s="188"/>
      <c r="X57" s="189"/>
    </row>
    <row r="58" spans="1:24" ht="44.25" customHeight="1" x14ac:dyDescent="0.5">
      <c r="A58" s="43"/>
      <c r="B58" s="50" t="s">
        <v>45</v>
      </c>
      <c r="C58" s="44"/>
      <c r="D58" s="44"/>
      <c r="E58" s="62">
        <v>35</v>
      </c>
      <c r="F58" s="60">
        <f>E58*A58</f>
        <v>0</v>
      </c>
      <c r="G58" s="41"/>
      <c r="H58" s="124" t="s">
        <v>63</v>
      </c>
      <c r="I58" s="124"/>
      <c r="J58" s="124"/>
      <c r="K58" s="124"/>
      <c r="L58" s="124"/>
      <c r="M58" s="74"/>
      <c r="N58" s="117"/>
      <c r="O58" s="118"/>
      <c r="P58" s="118"/>
      <c r="Q58" s="118"/>
      <c r="R58" s="119"/>
      <c r="S58" s="185"/>
      <c r="T58" s="186"/>
      <c r="U58" s="187"/>
      <c r="V58" s="188"/>
      <c r="W58" s="188"/>
      <c r="X58" s="189"/>
    </row>
    <row r="59" spans="1:24" ht="44.25" customHeight="1" thickBot="1" x14ac:dyDescent="0.55000000000000004">
      <c r="A59" s="66"/>
      <c r="B59" s="174"/>
      <c r="C59" s="175"/>
      <c r="D59" s="176"/>
      <c r="E59" s="67"/>
      <c r="F59" s="68"/>
      <c r="G59" s="66"/>
      <c r="H59" s="198"/>
      <c r="I59" s="198"/>
      <c r="J59" s="198"/>
      <c r="K59" s="67"/>
      <c r="L59" s="76"/>
      <c r="M59" s="75"/>
      <c r="N59" s="143"/>
      <c r="O59" s="143"/>
      <c r="P59" s="143"/>
      <c r="Q59" s="143"/>
      <c r="R59" s="143"/>
      <c r="S59" s="186"/>
      <c r="T59" s="186"/>
      <c r="U59" s="187"/>
      <c r="V59" s="188"/>
      <c r="W59" s="188"/>
      <c r="X59" s="189"/>
    </row>
    <row r="60" spans="1:24" ht="45.95" customHeight="1" x14ac:dyDescent="0.45">
      <c r="A60" s="72"/>
      <c r="B60" s="193" t="s">
        <v>150</v>
      </c>
      <c r="C60" s="193"/>
      <c r="D60" s="193"/>
      <c r="E60" s="91" t="s">
        <v>32</v>
      </c>
      <c r="F60" s="92">
        <f>SUM(F16:F58)</f>
        <v>10.8</v>
      </c>
      <c r="G60" s="77"/>
      <c r="H60" s="193" t="s">
        <v>147</v>
      </c>
      <c r="I60" s="193"/>
      <c r="J60" s="193"/>
      <c r="K60" s="91" t="s">
        <v>32</v>
      </c>
      <c r="L60" s="95">
        <f>SUM(L16:L29,L33:L38,L41:L45,L48:L52,L55:L57)</f>
        <v>0</v>
      </c>
      <c r="M60" s="86"/>
      <c r="N60" s="90" t="s">
        <v>148</v>
      </c>
      <c r="O60" s="90"/>
      <c r="P60" s="90"/>
      <c r="Q60" s="91" t="s">
        <v>32</v>
      </c>
      <c r="R60" s="101">
        <f>F60+R55+L60</f>
        <v>10.8</v>
      </c>
      <c r="S60" s="145" t="s">
        <v>31</v>
      </c>
      <c r="T60" s="146"/>
      <c r="U60" s="146"/>
      <c r="V60" s="146"/>
      <c r="W60" s="146"/>
      <c r="X60" s="147"/>
    </row>
    <row r="61" spans="1:24" ht="44.25" customHeight="1" thickBot="1" x14ac:dyDescent="0.5">
      <c r="A61" s="73"/>
      <c r="B61" s="194" t="s">
        <v>144</v>
      </c>
      <c r="C61" s="195"/>
      <c r="D61" s="196"/>
      <c r="E61" s="93"/>
      <c r="F61" s="94">
        <f>(F60*1.19)-F60</f>
        <v>2.0519999999999996</v>
      </c>
      <c r="G61" s="78"/>
      <c r="H61" s="197" t="s">
        <v>146</v>
      </c>
      <c r="I61" s="197"/>
      <c r="J61" s="197"/>
      <c r="K61" s="93"/>
      <c r="L61" s="96">
        <f>(L60*1.07)-L60</f>
        <v>0</v>
      </c>
      <c r="M61" s="45"/>
      <c r="N61" s="102" t="s">
        <v>149</v>
      </c>
      <c r="O61" s="102"/>
      <c r="P61" s="102"/>
      <c r="Q61" s="103"/>
      <c r="R61" s="104">
        <f>SUM(R62-R60)</f>
        <v>2.0519999999999996</v>
      </c>
      <c r="S61" s="148"/>
      <c r="T61" s="149"/>
      <c r="U61" s="149"/>
      <c r="V61" s="149"/>
      <c r="W61" s="149"/>
      <c r="X61" s="150"/>
    </row>
    <row r="62" spans="1:24" ht="44.25" customHeight="1" thickBot="1" x14ac:dyDescent="0.55000000000000004">
      <c r="A62" s="69"/>
      <c r="B62" s="190"/>
      <c r="C62" s="191"/>
      <c r="D62" s="192"/>
      <c r="E62" s="70"/>
      <c r="F62" s="71"/>
      <c r="G62" s="69"/>
      <c r="H62" s="144"/>
      <c r="I62" s="144"/>
      <c r="J62" s="144"/>
      <c r="K62" s="70"/>
      <c r="L62" s="85"/>
      <c r="M62" s="87"/>
      <c r="N62" s="120" t="s">
        <v>135</v>
      </c>
      <c r="O62" s="120"/>
      <c r="P62" s="120"/>
      <c r="Q62" s="89" t="s">
        <v>33</v>
      </c>
      <c r="R62" s="88">
        <f>(F60*1.19)+(L60*1.07)+(R55*1.07)</f>
        <v>12.852</v>
      </c>
      <c r="S62" s="151" t="s">
        <v>137</v>
      </c>
      <c r="T62" s="145"/>
      <c r="U62" s="63" t="s">
        <v>34</v>
      </c>
      <c r="V62" s="152" t="s">
        <v>35</v>
      </c>
      <c r="W62" s="152"/>
      <c r="X62" s="153"/>
    </row>
    <row r="63" spans="1:24" ht="30" customHeight="1" x14ac:dyDescent="0.35">
      <c r="A63" s="105" t="s">
        <v>36</v>
      </c>
      <c r="B63" s="106"/>
      <c r="C63" s="106"/>
      <c r="D63" s="106"/>
      <c r="E63" s="106"/>
      <c r="F63" s="107"/>
      <c r="G63" s="105" t="s">
        <v>36</v>
      </c>
      <c r="H63" s="106"/>
      <c r="I63" s="106"/>
      <c r="J63" s="106"/>
      <c r="K63" s="106"/>
      <c r="L63" s="107"/>
      <c r="M63" s="105" t="s">
        <v>36</v>
      </c>
      <c r="N63" s="106"/>
      <c r="O63" s="106"/>
      <c r="P63" s="106"/>
      <c r="Q63" s="106"/>
      <c r="R63" s="107"/>
      <c r="S63" s="177" t="s">
        <v>43</v>
      </c>
      <c r="T63" s="178"/>
      <c r="U63" s="47" t="b">
        <v>0</v>
      </c>
      <c r="V63" s="152"/>
      <c r="W63" s="152"/>
      <c r="X63" s="153"/>
    </row>
    <row r="64" spans="1:24" ht="30" customHeight="1" x14ac:dyDescent="0.4">
      <c r="A64" s="105" t="s">
        <v>37</v>
      </c>
      <c r="B64" s="106"/>
      <c r="C64" s="106" t="s">
        <v>38</v>
      </c>
      <c r="D64" s="106"/>
      <c r="E64" s="106"/>
      <c r="F64" s="107"/>
      <c r="G64" s="105" t="s">
        <v>37</v>
      </c>
      <c r="H64" s="106"/>
      <c r="I64" s="106" t="s">
        <v>38</v>
      </c>
      <c r="J64" s="106"/>
      <c r="K64" s="106"/>
      <c r="L64" s="107"/>
      <c r="M64" s="105" t="s">
        <v>37</v>
      </c>
      <c r="N64" s="106"/>
      <c r="O64" s="106" t="s">
        <v>38</v>
      </c>
      <c r="P64" s="106"/>
      <c r="Q64" s="106"/>
      <c r="R64" s="107"/>
      <c r="S64" s="179"/>
      <c r="T64" s="180"/>
      <c r="U64" s="64" t="s">
        <v>39</v>
      </c>
      <c r="V64" s="152" t="s">
        <v>40</v>
      </c>
      <c r="W64" s="152"/>
      <c r="X64" s="153"/>
    </row>
    <row r="65" spans="1:24" ht="30" customHeight="1" thickBot="1" x14ac:dyDescent="0.4">
      <c r="A65" s="108" t="s">
        <v>41</v>
      </c>
      <c r="B65" s="109"/>
      <c r="C65" s="109" t="s">
        <v>42</v>
      </c>
      <c r="D65" s="109"/>
      <c r="E65" s="109"/>
      <c r="F65" s="110"/>
      <c r="G65" s="111" t="s">
        <v>41</v>
      </c>
      <c r="H65" s="112"/>
      <c r="I65" s="112" t="s">
        <v>42</v>
      </c>
      <c r="J65" s="112"/>
      <c r="K65" s="112"/>
      <c r="L65" s="113"/>
      <c r="M65" s="108" t="s">
        <v>41</v>
      </c>
      <c r="N65" s="109"/>
      <c r="O65" s="109" t="s">
        <v>42</v>
      </c>
      <c r="P65" s="109"/>
      <c r="Q65" s="109"/>
      <c r="R65" s="110"/>
      <c r="S65" s="181"/>
      <c r="T65" s="182"/>
      <c r="U65" s="48" t="b">
        <v>0</v>
      </c>
      <c r="V65" s="183"/>
      <c r="W65" s="183"/>
      <c r="X65" s="184"/>
    </row>
    <row r="66" spans="1:24" ht="17.25" customHeight="1" thickBot="1" x14ac:dyDescent="0.3">
      <c r="A66" s="121" t="s">
        <v>145</v>
      </c>
      <c r="B66" s="122"/>
      <c r="C66" s="122"/>
      <c r="D66" s="122"/>
      <c r="E66" s="122"/>
      <c r="F66" s="123"/>
      <c r="G66" s="121" t="str">
        <f>A66</f>
        <v>Stand: 04/2026</v>
      </c>
      <c r="H66" s="122"/>
      <c r="I66" s="122"/>
      <c r="J66" s="122"/>
      <c r="K66" s="122"/>
      <c r="L66" s="123"/>
      <c r="M66" s="114" t="str">
        <f>G66</f>
        <v>Stand: 04/2026</v>
      </c>
      <c r="N66" s="115"/>
      <c r="O66" s="115"/>
      <c r="P66" s="115"/>
      <c r="Q66" s="115"/>
      <c r="R66" s="116"/>
      <c r="S66" s="114" t="str">
        <f>M66</f>
        <v>Stand: 04/2026</v>
      </c>
      <c r="T66" s="115"/>
      <c r="U66" s="115"/>
      <c r="V66" s="115"/>
      <c r="W66" s="115"/>
      <c r="X66" s="116"/>
    </row>
  </sheetData>
  <sheetProtection algorithmName="SHA-512" hashValue="RCDDjgUyVPTqtDt85wY3etnotGzOgkVxVNYeYuPG3MH8Kg+bSGUhVLbGO1v9jpNXPBg9XV4U/cBLi5pVJhYHnw==" saltValue="d53tHw3pABz+0fNZnh+CVg==" spinCount="100000" sheet="1" selectLockedCells="1"/>
  <protectedRanges>
    <protectedRange sqref="A50:B54 A49 B55:B56" name="Bereich8"/>
    <protectedRange sqref="B50:B56" name="Bereich6"/>
    <protectedRange sqref="C2:F5 C7:F8" name="Bereich1"/>
    <protectedRange sqref="A16:A26 A29:A34 A37:A43 A45:A48" name="Bereich2"/>
    <protectedRange sqref="G33:G38 G48:G52 G16 G41:G45 G55:G57 G18:G30" name="Bereich3"/>
    <protectedRange sqref="H18 M16:M21 M24:M28 M31:M35 M39:M47" name="Bereich4"/>
    <protectedRange sqref="H18 I2:L5 I7:L8 O2:R5 O7:R8" name="Bereich5"/>
    <protectedRange sqref="A50:B54 A49 B55:B56" name="Bereich7"/>
    <protectedRange sqref="G17" name="Menge2"/>
  </protectedRanges>
  <dataConsolidate/>
  <mergeCells count="196">
    <mergeCell ref="H30:J30"/>
    <mergeCell ref="N55:P55"/>
    <mergeCell ref="N56:P56"/>
    <mergeCell ref="M1:R1"/>
    <mergeCell ref="S1:X1"/>
    <mergeCell ref="M2:N2"/>
    <mergeCell ref="O2:R2"/>
    <mergeCell ref="S2:T2"/>
    <mergeCell ref="U2:X2"/>
    <mergeCell ref="O5:R5"/>
    <mergeCell ref="S5:U5"/>
    <mergeCell ref="V5:X5"/>
    <mergeCell ref="M6:N6"/>
    <mergeCell ref="O6:R6"/>
    <mergeCell ref="S6:U6"/>
    <mergeCell ref="V6:X6"/>
    <mergeCell ref="M3:N3"/>
    <mergeCell ref="O3:R3"/>
    <mergeCell ref="S3:T4"/>
    <mergeCell ref="V3:X3"/>
    <mergeCell ref="M4:N4"/>
    <mergeCell ref="O4:R4"/>
    <mergeCell ref="V4:X4"/>
    <mergeCell ref="S9:U9"/>
    <mergeCell ref="V9:X9"/>
    <mergeCell ref="O10:R10"/>
    <mergeCell ref="S10:U10"/>
    <mergeCell ref="V10:X10"/>
    <mergeCell ref="M7:N7"/>
    <mergeCell ref="O7:R7"/>
    <mergeCell ref="S7:U7"/>
    <mergeCell ref="V7:X7"/>
    <mergeCell ref="M8:N8"/>
    <mergeCell ref="O8:R8"/>
    <mergeCell ref="S8:U8"/>
    <mergeCell ref="V8:X8"/>
    <mergeCell ref="S14:U14"/>
    <mergeCell ref="V14:X14"/>
    <mergeCell ref="S15:U15"/>
    <mergeCell ref="V15:X15"/>
    <mergeCell ref="S16:U16"/>
    <mergeCell ref="V16:X16"/>
    <mergeCell ref="S11:U11"/>
    <mergeCell ref="V11:X11"/>
    <mergeCell ref="M12:N13"/>
    <mergeCell ref="O12:R12"/>
    <mergeCell ref="S12:U12"/>
    <mergeCell ref="V12:X12"/>
    <mergeCell ref="O13:R13"/>
    <mergeCell ref="S13:U13"/>
    <mergeCell ref="V13:X13"/>
    <mergeCell ref="S20:U20"/>
    <mergeCell ref="V20:X20"/>
    <mergeCell ref="S21:U21"/>
    <mergeCell ref="V21:X21"/>
    <mergeCell ref="S22:U22"/>
    <mergeCell ref="V22:X22"/>
    <mergeCell ref="S17:U17"/>
    <mergeCell ref="V17:X17"/>
    <mergeCell ref="S18:U18"/>
    <mergeCell ref="V18:X18"/>
    <mergeCell ref="S19:U19"/>
    <mergeCell ref="V19:X19"/>
    <mergeCell ref="S26:U26"/>
    <mergeCell ref="V26:X26"/>
    <mergeCell ref="S27:U27"/>
    <mergeCell ref="V27:X27"/>
    <mergeCell ref="S28:U28"/>
    <mergeCell ref="V28:X28"/>
    <mergeCell ref="S23:U23"/>
    <mergeCell ref="V23:X23"/>
    <mergeCell ref="S24:U24"/>
    <mergeCell ref="V24:X24"/>
    <mergeCell ref="S25:U25"/>
    <mergeCell ref="V25:X25"/>
    <mergeCell ref="S32:U32"/>
    <mergeCell ref="V32:X32"/>
    <mergeCell ref="S33:U33"/>
    <mergeCell ref="V33:X33"/>
    <mergeCell ref="S34:U34"/>
    <mergeCell ref="V34:X34"/>
    <mergeCell ref="S29:U29"/>
    <mergeCell ref="V29:X29"/>
    <mergeCell ref="S30:U30"/>
    <mergeCell ref="V30:X30"/>
    <mergeCell ref="S31:U31"/>
    <mergeCell ref="V31:X31"/>
    <mergeCell ref="S38:U38"/>
    <mergeCell ref="V38:X38"/>
    <mergeCell ref="S39:U39"/>
    <mergeCell ref="V39:X39"/>
    <mergeCell ref="S40:U40"/>
    <mergeCell ref="V40:X40"/>
    <mergeCell ref="V42:X42"/>
    <mergeCell ref="V44:X44"/>
    <mergeCell ref="S35:U35"/>
    <mergeCell ref="V35:X35"/>
    <mergeCell ref="S36:U36"/>
    <mergeCell ref="V36:X36"/>
    <mergeCell ref="S37:U37"/>
    <mergeCell ref="V37:X37"/>
    <mergeCell ref="S46:U46"/>
    <mergeCell ref="V46:X46"/>
    <mergeCell ref="S47:U47"/>
    <mergeCell ref="V47:X47"/>
    <mergeCell ref="S48:U48"/>
    <mergeCell ref="V48:X48"/>
    <mergeCell ref="S41:U41"/>
    <mergeCell ref="V41:X41"/>
    <mergeCell ref="S44:U44"/>
    <mergeCell ref="S45:U45"/>
    <mergeCell ref="V45:X45"/>
    <mergeCell ref="S53:U53"/>
    <mergeCell ref="V53:X53"/>
    <mergeCell ref="V54:X54"/>
    <mergeCell ref="V55:X55"/>
    <mergeCell ref="V56:X56"/>
    <mergeCell ref="V57:X57"/>
    <mergeCell ref="V49:X49"/>
    <mergeCell ref="S50:U50"/>
    <mergeCell ref="V50:X50"/>
    <mergeCell ref="S51:U51"/>
    <mergeCell ref="V51:X51"/>
    <mergeCell ref="S52:U52"/>
    <mergeCell ref="V52:X52"/>
    <mergeCell ref="S58:U58"/>
    <mergeCell ref="V58:X58"/>
    <mergeCell ref="S59:U59"/>
    <mergeCell ref="V59:X59"/>
    <mergeCell ref="B62:D62"/>
    <mergeCell ref="B60:D60"/>
    <mergeCell ref="B61:D61"/>
    <mergeCell ref="H60:J60"/>
    <mergeCell ref="H61:J61"/>
    <mergeCell ref="H59:J59"/>
    <mergeCell ref="A6:B6"/>
    <mergeCell ref="C6:F6"/>
    <mergeCell ref="A7:B7"/>
    <mergeCell ref="C7:F7"/>
    <mergeCell ref="A8:B8"/>
    <mergeCell ref="C8:F8"/>
    <mergeCell ref="A1:F1"/>
    <mergeCell ref="A2:B2"/>
    <mergeCell ref="C2:F2"/>
    <mergeCell ref="A3:B3"/>
    <mergeCell ref="C3:F3"/>
    <mergeCell ref="A4:B4"/>
    <mergeCell ref="C4:F4"/>
    <mergeCell ref="C5:F5"/>
    <mergeCell ref="A66:F66"/>
    <mergeCell ref="A9:B9"/>
    <mergeCell ref="C9:F9"/>
    <mergeCell ref="C10:F10"/>
    <mergeCell ref="C11:F11"/>
    <mergeCell ref="A12:B13"/>
    <mergeCell ref="C12:F12"/>
    <mergeCell ref="C13:F13"/>
    <mergeCell ref="B59:D59"/>
    <mergeCell ref="I5:L5"/>
    <mergeCell ref="G6:H6"/>
    <mergeCell ref="I6:L6"/>
    <mergeCell ref="G7:H7"/>
    <mergeCell ref="I7:L7"/>
    <mergeCell ref="G8:H8"/>
    <mergeCell ref="I8:L8"/>
    <mergeCell ref="G1:L1"/>
    <mergeCell ref="G2:H2"/>
    <mergeCell ref="I2:L2"/>
    <mergeCell ref="G3:H3"/>
    <mergeCell ref="I3:L3"/>
    <mergeCell ref="G4:H4"/>
    <mergeCell ref="I4:L4"/>
    <mergeCell ref="S66:X66"/>
    <mergeCell ref="N58:R58"/>
    <mergeCell ref="N62:P62"/>
    <mergeCell ref="M66:R66"/>
    <mergeCell ref="G66:L66"/>
    <mergeCell ref="H58:L58"/>
    <mergeCell ref="G9:H9"/>
    <mergeCell ref="I9:L9"/>
    <mergeCell ref="I10:L10"/>
    <mergeCell ref="I11:L11"/>
    <mergeCell ref="G12:H13"/>
    <mergeCell ref="I12:L12"/>
    <mergeCell ref="I13:L13"/>
    <mergeCell ref="O11:R11"/>
    <mergeCell ref="M9:N9"/>
    <mergeCell ref="O9:R9"/>
    <mergeCell ref="N59:R59"/>
    <mergeCell ref="H62:J62"/>
    <mergeCell ref="S60:X60"/>
    <mergeCell ref="S61:X61"/>
    <mergeCell ref="S62:T62"/>
    <mergeCell ref="V62:X63"/>
    <mergeCell ref="S63:T65"/>
    <mergeCell ref="V64:X65"/>
  </mergeCells>
  <phoneticPr fontId="10" type="noConversion"/>
  <dataValidations count="2">
    <dataValidation type="custom" allowBlank="1" showInputMessage="1" showErrorMessage="1" errorTitle="Gerade Stückzahl" error="Dieser Artikel ist nur in gerader Stückzahl bestellbar!" promptTitle="Gerade Stückzahl" prompt="Dieser Artikel ist nur in gerader Stückzahl bestellbar!" sqref="G29 G27" xr:uid="{07FB3823-5197-4A30-AC8B-F183B543C922}">
      <formula1>ISEVEN(G27)=TRUE</formula1>
    </dataValidation>
    <dataValidation type="custom" allowBlank="1" showInputMessage="1" showErrorMessage="1" errorTitle="Gerade Stückzahl" error="Dieser Artikel ist nur in gerader Stückzahl bestellbar!" sqref="G28 G22" xr:uid="{1AF9E7F6-F515-4F82-9A9D-21CFCCD091DF}">
      <formula1>ISEVEN(G22)=TRUE</formula1>
    </dataValidation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23" orientation="portrait" r:id="rId1"/>
  <headerFooter>
    <oddFooter xml:space="preserve">&amp;C_x000D_&amp;1#&amp;"Dussmann"&amp;8&amp;K999999 Intern </oddFooter>
  </headerFooter>
  <colBreaks count="3" manualBreakCount="3">
    <brk id="6" max="53" man="1"/>
    <brk id="12" max="53" man="1"/>
    <brk id="18" max="53" man="1"/>
  </colBreaks>
  <drawing r:id="rId2"/>
</worksheet>
</file>

<file path=docMetadata/LabelInfo.xml><?xml version="1.0" encoding="utf-8"?>
<clbl:labelList xmlns:clbl="http://schemas.microsoft.com/office/2020/mipLabelMetadata">
  <clbl:label id="{5602ec88-b12e-4b12-b8fa-353872cc7bb2}" enabled="1" method="Standar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Breitschwerdt, Martin</cp:lastModifiedBy>
  <cp:lastPrinted>2025-11-24T10:36:36Z</cp:lastPrinted>
  <dcterms:created xsi:type="dcterms:W3CDTF">2025-09-02T08:56:04Z</dcterms:created>
  <dcterms:modified xsi:type="dcterms:W3CDTF">2026-04-24T09:22:02Z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09:45:42Z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9b50abef-1490-4fb4-a276-851b4f8536d1</vt:lpwstr>
  </property>
  <property fmtid="{D5CDD505-2E9C-101B-9397-08002B2CF9AE}" pid="8" name="MSIP_Label_a15a25aa-e944-415d-b7a7-40f6b9180b6b_ContentBits">
    <vt:lpwstr>0</vt:lpwstr>
  </property>
</Properties>
</file>